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alglish F. Vieira\Desktop\Teletrabalho\PROAP\2025\"/>
    </mc:Choice>
  </mc:AlternateContent>
  <xr:revisionPtr revIDLastSave="0" documentId="13_ncr:1_{3F0454EE-1A05-4680-B5EA-5FBBD429B143}" xr6:coauthVersionLast="47" xr6:coauthVersionMax="47" xr10:uidLastSave="{00000000-0000-0000-0000-000000000000}"/>
  <bookViews>
    <workbookView xWindow="-28908" yWindow="-108" windowWidth="29016" windowHeight="15696" tabRatio="592" xr2:uid="{00000000-000D-0000-FFFF-FFFF00000000}"/>
  </bookViews>
  <sheets>
    <sheet name="Despesas Previstas" sheetId="1" r:id="rId1"/>
    <sheet name="Base de Dados" sheetId="2" state="hidden" r:id="rId2"/>
  </sheets>
  <definedNames>
    <definedName name="_xlnm._FilterDatabase" localSheetId="0" hidden="1">'Despesas Previstas'!$A$5:$E$19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Kkt66WCPN4CqcqBS6Q3bptGVUYKIbv+dO7yZXlfDgcU="/>
    </ext>
  </extLst>
</workbook>
</file>

<file path=xl/calcChain.xml><?xml version="1.0" encoding="utf-8"?>
<calcChain xmlns="http://schemas.openxmlformats.org/spreadsheetml/2006/main">
  <c r="B3" i="1" l="1"/>
  <c r="E18" i="1"/>
  <c r="E16" i="1"/>
  <c r="E19" i="1" l="1"/>
  <c r="E17" i="1"/>
</calcChain>
</file>

<file path=xl/sharedStrings.xml><?xml version="1.0" encoding="utf-8"?>
<sst xmlns="http://schemas.openxmlformats.org/spreadsheetml/2006/main" count="193" uniqueCount="140">
  <si>
    <t>PLANO DE APLICAÇÃO FINANCEIRA - CARTÃO PESQUISADOR
PROAP (2025)</t>
  </si>
  <si>
    <t>Programa de Pós-graduação:</t>
  </si>
  <si>
    <t>Coordenadores (Projeto e PPG):</t>
  </si>
  <si>
    <t>Valor a ser alocado no Cartão Pesquisador</t>
  </si>
  <si>
    <t>Item</t>
  </si>
  <si>
    <t>Natureza da Despesa</t>
  </si>
  <si>
    <t>Responsável pela Execução</t>
  </si>
  <si>
    <t>Nome/Descrição do Item</t>
  </si>
  <si>
    <t>Valor Estimado da Despesa (R$)</t>
  </si>
  <si>
    <t>TOTAL DE DESPESAS (Cartão Pesquisador)</t>
  </si>
  <si>
    <t>SALDO CARTÃO PESQUISADOR:</t>
  </si>
  <si>
    <t>TOTAL APROVADO NO PROAP (Empenho + Cartão):</t>
  </si>
  <si>
    <t>VALOR DISPONÍVEL PARA EXECUÇÃO VIA UCEO/PROPG (diárias, passagens, etc.):</t>
  </si>
  <si>
    <t>PPG</t>
  </si>
  <si>
    <t>COORDENADOR</t>
  </si>
  <si>
    <t>SALDO PROAP</t>
  </si>
  <si>
    <t>Natureza de Despesas</t>
  </si>
  <si>
    <t>ALIMENTAÇÃO E NUTRIÇÃO</t>
  </si>
  <si>
    <t>SANDRA PATRICIA CRISPIM</t>
  </si>
  <si>
    <t>(1) Materiais de Consumo</t>
  </si>
  <si>
    <t>ANTROPOLOGIA E ARQUEOLOGIA</t>
  </si>
  <si>
    <t>MIGUEL ALFREDO CARID NAVEIRA</t>
  </si>
  <si>
    <t>(2) Serviços de Terceiros (PJ)</t>
  </si>
  <si>
    <t>AQUICULTURA E DESENVOLVIMENTO SUSTENTÁVEL</t>
  </si>
  <si>
    <t>BIOINFORMÁTICA</t>
  </si>
  <si>
    <t>MAURO ANTONIO ALVES CASTRO</t>
  </si>
  <si>
    <t>(1) Materiais de Laboratório</t>
  </si>
  <si>
    <t>BIOLOGIA CELULAR E MOLECULAR</t>
  </si>
  <si>
    <t>LUIZA HELENA GREMSKI</t>
  </si>
  <si>
    <t>(2) Reagentes Químicos*</t>
  </si>
  <si>
    <t>BIOTECNOLOGIA</t>
  </si>
  <si>
    <t>ALESSANDRO JEFFERSON SATO</t>
  </si>
  <si>
    <t>(3) Peças para Equipamentos</t>
  </si>
  <si>
    <t>BOTÂNICA</t>
  </si>
  <si>
    <t>(4) Materiais de TIC*</t>
  </si>
  <si>
    <t>CIÊNCIA ANIMAL</t>
  </si>
  <si>
    <t>JOVANIR INES MULLER FERNANDES</t>
  </si>
  <si>
    <t>(5) Materiais de Consumo em Geral</t>
  </si>
  <si>
    <t>CIENCIA DO SOLO</t>
  </si>
  <si>
    <t>KARINA MARIA VIEIRA CAVALIERI POLIZELI</t>
  </si>
  <si>
    <t>(6) Manutenção de Equipamentos</t>
  </si>
  <si>
    <t>CIÊNCIAS BIOLÓGICAS (ENTOMOLOGIA)</t>
  </si>
  <si>
    <t>ANGELO PARISE PINTO</t>
  </si>
  <si>
    <t>(7) Inscrição em eventos científicos</t>
  </si>
  <si>
    <t>CIÊNCIAS FARMACÊUTICAS</t>
  </si>
  <si>
    <t>RILTON ALVES DE FREITAS</t>
  </si>
  <si>
    <t>(8) Revisão/Tradução de artigos</t>
  </si>
  <si>
    <t>CIÊNCIAS GEODÉSICAS</t>
  </si>
  <si>
    <t>(9) Publicação de artigos</t>
  </si>
  <si>
    <t>COMUNICAÇÃO</t>
  </si>
  <si>
    <t>(10) Coffee Break</t>
  </si>
  <si>
    <t>CONTABILIDADE</t>
  </si>
  <si>
    <t>NAYANE THAIS KRESPI MUSIAL</t>
  </si>
  <si>
    <t>(11) Outros serviços de terceiros (PJ)</t>
  </si>
  <si>
    <t>DESENVOLVIMENTO ECONÔMICO</t>
  </si>
  <si>
    <t>JOSE FELIPE ARAUJO DE ALMEIDA</t>
  </si>
  <si>
    <t>DESENVOLVIMENTO TERRITORIAL SUSTENTÁVEL</t>
  </si>
  <si>
    <t>DIOMAR AUGUSTO DE QUADROS</t>
  </si>
  <si>
    <t>DESIGN</t>
  </si>
  <si>
    <t>AGUINALDO DOS SANTOS</t>
  </si>
  <si>
    <t>EDUCAÇÃO EM CIÊNCIAS E EM MATEMÁTICA</t>
  </si>
  <si>
    <t>EVERTON BEDIN</t>
  </si>
  <si>
    <t>EDUCAÇÃO EM CIÊNCIAS, EDUCAÇÃO MATEMÁTICA E TECNOLOGIAS EDUCATIVAS</t>
  </si>
  <si>
    <t>TIAGO VENTURI</t>
  </si>
  <si>
    <t>ENFERMAGEM</t>
  </si>
  <si>
    <t>ENGENHARIA AMBIENTAL</t>
  </si>
  <si>
    <t>MICHAEL MANNICH</t>
  </si>
  <si>
    <t>ENGENHARIA CIVIL</t>
  </si>
  <si>
    <t>ENGENHARIA DE PRODUÇÃO</t>
  </si>
  <si>
    <t>HELOISE GARCIA KNAPIK</t>
  </si>
  <si>
    <t>ENGENHARIA DE RECURSOS HÍDRICOS E AMBIENTAL</t>
  </si>
  <si>
    <t>DANIEL EIRAS</t>
  </si>
  <si>
    <t>ENGENHARIA E CIÊNCIA DOS MATERIAIS</t>
  </si>
  <si>
    <t>ENGENHARIA ELÉTRICA</t>
  </si>
  <si>
    <t>ANTONIO CARLOS BATISTA</t>
  </si>
  <si>
    <t>ENGENHARIA FLORESTAL</t>
  </si>
  <si>
    <t>MARIA LUCIA LEITE RIBEIRO OKIMOTO</t>
  </si>
  <si>
    <t>ENGENHARIA MECÂNICA</t>
  </si>
  <si>
    <t>EVERTON FERNANDO ZANOELO</t>
  </si>
  <si>
    <t>ENGENHARIA QUÍMICA</t>
  </si>
  <si>
    <t>ALEKSANDER ROBERTO ZAMPRONIO</t>
  </si>
  <si>
    <t>FARMACOLOGIA</t>
  </si>
  <si>
    <t>FISIOLOGIA</t>
  </si>
  <si>
    <t>BRUNO JACSON MARTYNHAK</t>
  </si>
  <si>
    <t>GENÉTICA</t>
  </si>
  <si>
    <t>DANIELLE MALHEIROS FERREIRA</t>
  </si>
  <si>
    <t>GEOLOGIA</t>
  </si>
  <si>
    <t>GESTÃO DA INFORMAÇÃO</t>
  </si>
  <si>
    <t>MATEMÁTICA</t>
  </si>
  <si>
    <t>MARCELO MUNIZ SILVA ALVES</t>
  </si>
  <si>
    <t>MEDICINA (CLÍNICA CIRÚRGICA)</t>
  </si>
  <si>
    <t>MEDICINA INTERNA E CIÊNCIAS DA SAÚDE</t>
  </si>
  <si>
    <t>JORGE EDUARDO FOUTO MATIAS</t>
  </si>
  <si>
    <t>MEIO AMBIENTE E DESENVOLVIMENTO</t>
  </si>
  <si>
    <t>VIVIANE DE HIROKI FLUMIGNAN ZÉTOLA</t>
  </si>
  <si>
    <t>MÉTODOS NUMÉRICOS EM ENGENHARIA</t>
  </si>
  <si>
    <t>TOMAZ LONGHI SANTOS</t>
  </si>
  <si>
    <t>MICROBIOLOGIA, PARASITOLOGIA E PATOLOGIA</t>
  </si>
  <si>
    <t>EDUARDO ALVES PORTELA SANTOS</t>
  </si>
  <si>
    <t>MÚSICA</t>
  </si>
  <si>
    <t>EDNEIA AMANCIO DE SOUZA RAMOS CAVALIERI</t>
  </si>
  <si>
    <t>ODONTOLOGIA</t>
  </si>
  <si>
    <t>CLAYTON ROSA MAMEDES</t>
  </si>
  <si>
    <t>PLANEJAMENTO URBANO</t>
  </si>
  <si>
    <t>BRUNO CAVALINI CAVENAGO</t>
  </si>
  <si>
    <t>POLÍTICAS PÚBLICAS</t>
  </si>
  <si>
    <t>LETÍCIA NERONE GADENS</t>
  </si>
  <si>
    <t>PROPG</t>
  </si>
  <si>
    <t>PSICOLOGIA</t>
  </si>
  <si>
    <t>ALESSANDRA SANT’ANNA BIANCHI</t>
  </si>
  <si>
    <t>SAÚDE COLETIVA</t>
  </si>
  <si>
    <t>MARCOS CLÁUDIO SIGNORELLI</t>
  </si>
  <si>
    <t>SAÚDE DA CRIANÇA E DO ADOLESCENTE</t>
  </si>
  <si>
    <t>SISTEMAS COSTEIROS E OCEÂNICOS</t>
  </si>
  <si>
    <t>CAMILA DOMIT</t>
  </si>
  <si>
    <t>SOCIOLOGIA</t>
  </si>
  <si>
    <t>RODRIGO CZAJKA</t>
  </si>
  <si>
    <t>TOCOGINECOLOGIA E SAÚDE DA MULHER</t>
  </si>
  <si>
    <t>VINICIUS MILANI BUDEL</t>
  </si>
  <si>
    <t>TURISMO</t>
  </si>
  <si>
    <t>ZOOLOGIA</t>
  </si>
  <si>
    <t>FABRICIUS MAIA CHAVES BICALHO DOMINGOS</t>
  </si>
  <si>
    <t>ZOOTECNIA</t>
  </si>
  <si>
    <t>ALVARO JOSE DE ALMEIDA BICUDO</t>
  </si>
  <si>
    <t>MATEUS ARDUVINO RECK</t>
  </si>
  <si>
    <t>CLAUDIA PEREIRA KRUEGER</t>
  </si>
  <si>
    <t>JOAO DAMASCENO MARTINS LADEIRA</t>
  </si>
  <si>
    <t>JORGE VINÍCIUS CESTARI FELIX</t>
  </si>
  <si>
    <t>RICARDO PIERALISI</t>
  </si>
  <si>
    <t>EVELIO MARTIN GARCIA FERNANDEZ</t>
  </si>
  <si>
    <t>CAROLINA DANIELSKI AQUINO</t>
  </si>
  <si>
    <t>EDSON RONALDO GUARIDO FILHO</t>
  </si>
  <si>
    <t>LARISSA MAGALHÃES ALVARENGA</t>
  </si>
  <si>
    <t>FERNANDO ANTONIO PRADO GIMENEZ</t>
  </si>
  <si>
    <t>CARLOS EDUARDO SILVEIRA</t>
  </si>
  <si>
    <t>PATRICK SCHMIDT</t>
  </si>
  <si>
    <t>HERBERTO JOSÉ CHONG NETO</t>
  </si>
  <si>
    <t>CIÊNCIA DO SOLO</t>
  </si>
  <si>
    <r>
      <rPr>
        <b/>
        <u/>
        <sz val="11"/>
        <color rgb="FF000000"/>
        <rFont val="Arial"/>
        <family val="2"/>
      </rPr>
      <t xml:space="preserve">INFORMAÇÕES
</t>
    </r>
    <r>
      <rPr>
        <sz val="11"/>
        <color rgb="FF000000"/>
        <rFont val="Arial"/>
        <family val="2"/>
      </rPr>
      <t xml:space="preserve">
1) Ao selecionar o Programa de Pós-graduação (PPG), algumas informações serão preenchidas automaticamente a partir de uma base de dados. Caso identifiquem algum erro, basta entrar em contato com a UCEO/PROPG.
2) Informando o valor que deseja alocar para execução por meio do Cartão Pesquisador no campo ao lado (verde), ao preencher a planilha com os valores estimados das despesas, o saldo para o cartão, bem como o valor disponível para execução via PROPG serão atualizados no final da planilha.
3) As colunas B e D da planilha possuem listas suspensas para facilitar o preenchimento das informações. Para acessá-las, basta clicar em cima da célula em branco e logo em seguida, na seta que aparecerá.
4) Algumas células da planilha possuem fórmulas e/ou estão bloqueadas, para o seu melhor funcionamento, sugerimos que não as alterem ou apaguem.</t>
    </r>
  </si>
  <si>
    <t>Marcell Mariano Corrêa Maceno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</si>
</sst>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_-&quot;R$&quot;\ * #,##0.00_-;\-&quot;R$&quot;\ * #,##0.00_-;_-&quot;R$&quot;\ * &quot;-&quot;??_-;_-@"/>
  </numFmts>
  <fonts count="8" x14ac:knownFonts="1">
    <font>
      <sz val="11"/>
      <color theme="1"/>
      <name val="Calibri"/>
      <scheme val="minor"/>
    </font>
    <font>
      <b/>
      <sz val="16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theme="5" tint="0.59999389629810485"/>
        <bgColor rgb="FFD0CE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D0CECE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8" fontId="3" fillId="7" borderId="2" xfId="0" applyNumberFormat="1" applyFont="1" applyFill="1" applyBorder="1" applyAlignment="1">
      <alignment horizontal="center" vertical="center" wrapText="1"/>
    </xf>
    <xf numFmtId="8" fontId="3" fillId="4" borderId="2" xfId="0" applyNumberFormat="1" applyFont="1" applyFill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center" vertical="center" wrapText="1"/>
    </xf>
    <xf numFmtId="8" fontId="3" fillId="5" borderId="2" xfId="0" applyNumberFormat="1" applyFont="1" applyFill="1" applyBorder="1" applyAlignment="1">
      <alignment horizontal="center" vertical="center" wrapText="1"/>
    </xf>
    <xf numFmtId="8" fontId="3" fillId="6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8" fontId="4" fillId="9" borderId="3" xfId="0" applyNumberFormat="1" applyFont="1" applyFill="1" applyBorder="1" applyAlignment="1">
      <alignment horizontal="center" vertical="center" wrapText="1"/>
    </xf>
    <xf numFmtId="8" fontId="4" fillId="9" borderId="4" xfId="0" applyNumberFormat="1" applyFont="1" applyFill="1" applyBorder="1" applyAlignment="1">
      <alignment horizontal="center" vertical="center" wrapText="1"/>
    </xf>
    <xf numFmtId="8" fontId="4" fillId="9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4" fillId="4" borderId="2" xfId="0" applyFont="1" applyFill="1" applyBorder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2" fillId="8" borderId="2" xfId="0" applyFont="1" applyFill="1" applyBorder="1"/>
    <xf numFmtId="0" fontId="4" fillId="5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W942"/>
  <sheetViews>
    <sheetView tabSelected="1" zoomScale="90" zoomScaleNormal="90" workbookViewId="0">
      <pane ySplit="5" topLeftCell="A6" activePane="bottomLeft" state="frozen"/>
      <selection pane="bottomLeft" activeCell="G23" sqref="G23"/>
    </sheetView>
  </sheetViews>
  <sheetFormatPr defaultColWidth="14.44140625" defaultRowHeight="15" customHeight="1" x14ac:dyDescent="0.3"/>
  <cols>
    <col min="1" max="1" width="26.88671875" customWidth="1"/>
    <col min="2" max="2" width="31.6640625" customWidth="1"/>
    <col min="3" max="3" width="24.109375" bestFit="1" customWidth="1"/>
    <col min="4" max="4" width="31.88671875" customWidth="1"/>
    <col min="5" max="5" width="24.6640625" bestFit="1" customWidth="1"/>
    <col min="6" max="6" width="7.21875" customWidth="1"/>
    <col min="7" max="7" width="82.6640625" customWidth="1"/>
    <col min="8" max="8" width="24.33203125" customWidth="1"/>
    <col min="9" max="9" width="17" customWidth="1"/>
    <col min="10" max="11" width="11.5546875" customWidth="1"/>
    <col min="12" max="12" width="38.33203125" customWidth="1"/>
    <col min="13" max="23" width="11.5546875" customWidth="1"/>
  </cols>
  <sheetData>
    <row r="1" spans="1:23" ht="62.4" customHeight="1" x14ac:dyDescent="0.3">
      <c r="A1" s="16" t="s">
        <v>0</v>
      </c>
      <c r="B1" s="16"/>
      <c r="C1" s="16"/>
      <c r="D1" s="16"/>
      <c r="E1" s="16"/>
      <c r="F1" s="20" t="s">
        <v>138</v>
      </c>
      <c r="G1" s="2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1.2" x14ac:dyDescent="0.3">
      <c r="A2" s="9" t="s">
        <v>1</v>
      </c>
      <c r="B2" s="27"/>
      <c r="C2" s="22"/>
      <c r="D2" s="22"/>
      <c r="E2" s="22"/>
      <c r="F2" s="20"/>
      <c r="G2" s="20"/>
      <c r="J2" s="1"/>
      <c r="K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1.2" x14ac:dyDescent="0.3">
      <c r="A3" s="9" t="s">
        <v>2</v>
      </c>
      <c r="B3" s="27" t="e">
        <f>VLOOKUP(B2, 'Base de Dados'!C3:E56, 2, FALSE)</f>
        <v>#N/A</v>
      </c>
      <c r="C3" s="22"/>
      <c r="D3" s="22"/>
      <c r="E3" s="22"/>
      <c r="F3" s="20"/>
      <c r="G3" s="20"/>
      <c r="J3" s="1"/>
      <c r="K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1.2" x14ac:dyDescent="0.3">
      <c r="A4" s="9" t="s">
        <v>3</v>
      </c>
      <c r="B4" s="17"/>
      <c r="C4" s="18"/>
      <c r="D4" s="18"/>
      <c r="E4" s="19"/>
      <c r="F4" s="20"/>
      <c r="G4" s="20"/>
      <c r="J4" s="1"/>
      <c r="K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1.2" x14ac:dyDescent="0.3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20"/>
      <c r="G5" s="20"/>
      <c r="H5" s="1"/>
      <c r="I5" s="2"/>
      <c r="J5" s="1"/>
      <c r="K5" s="1"/>
      <c r="M5" s="1"/>
      <c r="N5" s="1"/>
      <c r="O5" s="1"/>
      <c r="P5" s="1"/>
      <c r="Q5" s="1"/>
      <c r="R5" s="4"/>
      <c r="S5" s="4"/>
      <c r="T5" s="4"/>
      <c r="U5" s="4"/>
      <c r="V5" s="4"/>
      <c r="W5" s="4"/>
    </row>
    <row r="6" spans="1:23" x14ac:dyDescent="0.3">
      <c r="A6" s="6">
        <v>1</v>
      </c>
      <c r="B6" s="7"/>
      <c r="C6" s="6"/>
      <c r="D6" s="6"/>
      <c r="E6" s="13"/>
      <c r="F6" s="20"/>
      <c r="G6" s="20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">
      <c r="A7" s="6">
        <v>2</v>
      </c>
      <c r="B7" s="7"/>
      <c r="C7" s="6"/>
      <c r="D7" s="6"/>
      <c r="E7" s="13"/>
      <c r="F7" s="20"/>
      <c r="G7" s="20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">
      <c r="A8" s="6">
        <v>3</v>
      </c>
      <c r="B8" s="7"/>
      <c r="C8" s="6"/>
      <c r="D8" s="6"/>
      <c r="E8" s="13"/>
      <c r="F8" s="20"/>
      <c r="G8" s="20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">
      <c r="A9" s="6">
        <v>4</v>
      </c>
      <c r="B9" s="7"/>
      <c r="C9" s="6"/>
      <c r="D9" s="6"/>
      <c r="E9" s="13"/>
      <c r="F9" s="20"/>
      <c r="G9" s="20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">
      <c r="A10" s="6">
        <v>5</v>
      </c>
      <c r="B10" s="7"/>
      <c r="C10" s="6"/>
      <c r="D10" s="6"/>
      <c r="E10" s="13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">
      <c r="A11" s="6">
        <v>6</v>
      </c>
      <c r="B11" s="7"/>
      <c r="C11" s="6"/>
      <c r="D11" s="6"/>
      <c r="E11" s="13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s="6">
        <v>7</v>
      </c>
      <c r="B12" s="7"/>
      <c r="C12" s="6"/>
      <c r="D12" s="6"/>
      <c r="E12" s="13"/>
      <c r="F12" s="1"/>
      <c r="G12" s="1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6">
        <v>8</v>
      </c>
      <c r="B13" s="7"/>
      <c r="C13" s="6"/>
      <c r="D13" s="6"/>
      <c r="E13" s="13"/>
      <c r="F13" s="1"/>
      <c r="G13" s="1"/>
      <c r="H13" s="1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3">
      <c r="A14" s="6">
        <v>9</v>
      </c>
      <c r="B14" s="7"/>
      <c r="C14" s="6"/>
      <c r="D14" s="6"/>
      <c r="E14" s="13"/>
      <c r="F14" s="1"/>
      <c r="G14" s="1"/>
      <c r="H14" s="1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3">
      <c r="A15" s="6">
        <v>10</v>
      </c>
      <c r="B15" s="7"/>
      <c r="C15" s="8"/>
      <c r="D15" s="6"/>
      <c r="E15" s="13"/>
      <c r="F15" s="1"/>
      <c r="G15" s="1"/>
      <c r="H15" s="1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3">
      <c r="A16" s="24" t="s">
        <v>9</v>
      </c>
      <c r="B16" s="25"/>
      <c r="C16" s="25"/>
      <c r="D16" s="25"/>
      <c r="E16" s="11">
        <f>SUM(E6:E15)</f>
        <v>0</v>
      </c>
      <c r="F16" s="1"/>
      <c r="G16" s="1"/>
      <c r="H16" s="1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3">
      <c r="A17" s="23" t="s">
        <v>10</v>
      </c>
      <c r="B17" s="22"/>
      <c r="C17" s="22"/>
      <c r="D17" s="22"/>
      <c r="E17" s="12">
        <f>SUM(B4-E16)</f>
        <v>0</v>
      </c>
      <c r="F17" s="1"/>
      <c r="G17" s="1"/>
      <c r="H17" s="1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3">
      <c r="A18" s="26" t="s">
        <v>11</v>
      </c>
      <c r="B18" s="26"/>
      <c r="C18" s="26"/>
      <c r="D18" s="26"/>
      <c r="E18" s="14" t="e">
        <f>VLOOKUP(B2, 'Base de Dados'!C3:E56, 3, FALSE)</f>
        <v>#N/A</v>
      </c>
      <c r="F18" s="1"/>
      <c r="G18" s="1"/>
      <c r="H18" s="1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3">
      <c r="A19" s="21" t="s">
        <v>12</v>
      </c>
      <c r="B19" s="22"/>
      <c r="C19" s="22"/>
      <c r="D19" s="22"/>
      <c r="E19" s="15" t="e">
        <f>E18-E16</f>
        <v>#N/A</v>
      </c>
      <c r="F19" s="1"/>
      <c r="G19" s="1"/>
      <c r="H19" s="1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3">
      <c r="A20" s="3"/>
      <c r="B20" s="1"/>
      <c r="C20" s="1"/>
      <c r="D20" s="1"/>
      <c r="E20" s="1"/>
      <c r="F20" s="1"/>
      <c r="G20" s="1"/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3">
      <c r="A21" s="3"/>
      <c r="B21" s="1"/>
      <c r="C21" s="1"/>
      <c r="D21" s="1"/>
      <c r="E21" s="1"/>
      <c r="F21" s="1"/>
      <c r="G21" s="1"/>
      <c r="H21" s="1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3">
      <c r="A22" s="3"/>
      <c r="B22" s="1"/>
      <c r="C22" s="1"/>
      <c r="D22" s="1"/>
      <c r="E22" s="1"/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3">
      <c r="A23" s="3"/>
      <c r="B23" s="1"/>
      <c r="C23" s="1"/>
      <c r="D23" s="1"/>
      <c r="E23" s="1"/>
      <c r="F23" s="1"/>
      <c r="G23" s="1"/>
      <c r="H23" s="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3">
      <c r="A24" s="3"/>
      <c r="B24" s="1"/>
      <c r="C24" s="1"/>
      <c r="D24" s="1"/>
      <c r="E24" s="1"/>
      <c r="F24" s="1"/>
      <c r="G24" s="1"/>
      <c r="H24" s="1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3">
      <c r="A25" s="3"/>
      <c r="B25" s="1"/>
      <c r="C25" s="1"/>
      <c r="D25" s="1"/>
      <c r="E25" s="1"/>
      <c r="F25" s="1"/>
      <c r="G25" s="1"/>
      <c r="H25" s="1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3">
      <c r="A26" s="3"/>
      <c r="B26" s="1"/>
      <c r="C26" s="1"/>
      <c r="D26" s="1"/>
      <c r="E26" s="1"/>
      <c r="F26" s="1"/>
      <c r="G26" s="1"/>
      <c r="H26" s="1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3">
      <c r="A27" s="3"/>
      <c r="B27" s="1"/>
      <c r="C27" s="1"/>
      <c r="D27" s="1"/>
      <c r="E27" s="1"/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3">
      <c r="A28" s="3"/>
      <c r="B28" s="1"/>
      <c r="C28" s="1"/>
      <c r="D28" s="1"/>
      <c r="E28" s="1"/>
      <c r="F28" s="1"/>
      <c r="G28" s="1"/>
      <c r="H28" s="1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3">
      <c r="A29" s="3"/>
      <c r="B29" s="1"/>
      <c r="C29" s="1"/>
      <c r="D29" s="1"/>
      <c r="E29" s="1"/>
      <c r="F29" s="1"/>
      <c r="G29" s="1"/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3">
      <c r="A30" s="3"/>
      <c r="B30" s="1"/>
      <c r="C30" s="1"/>
      <c r="D30" s="1"/>
      <c r="E30" s="1"/>
      <c r="F30" s="1"/>
      <c r="G30" s="1"/>
      <c r="H30" s="1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3">
      <c r="A31" s="3"/>
      <c r="B31" s="1"/>
      <c r="C31" s="1"/>
      <c r="D31" s="1"/>
      <c r="E31" s="1"/>
      <c r="F31" s="1"/>
      <c r="G31" s="1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3">
      <c r="A32" s="3"/>
      <c r="B32" s="1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3">
      <c r="A33" s="3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3">
      <c r="A34" s="3"/>
      <c r="B34" s="1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3">
      <c r="A35" s="3"/>
      <c r="B35" s="1"/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3">
      <c r="A36" s="3"/>
      <c r="B36" s="1"/>
      <c r="C36" s="1"/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3">
      <c r="A37" s="3"/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3">
      <c r="A38" s="3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3">
      <c r="A39" s="3"/>
      <c r="B39" s="1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3">
      <c r="A40" s="3"/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3">
      <c r="A41" s="3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3">
      <c r="A42" s="3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3">
      <c r="A43" s="3"/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3">
      <c r="A44" s="3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3">
      <c r="A45" s="3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3">
      <c r="A46" s="3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3">
      <c r="A47" s="3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3">
      <c r="A48" s="3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3">
      <c r="A49" s="3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3">
      <c r="A50" s="3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3">
      <c r="A51" s="3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3">
      <c r="A52" s="3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3">
      <c r="A53" s="3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3">
      <c r="A54" s="3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3">
      <c r="A55" s="3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3">
      <c r="A56" s="3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3">
      <c r="A57" s="3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3">
      <c r="A58" s="3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3">
      <c r="A59" s="3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3">
      <c r="A60" s="3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3">
      <c r="A61" s="3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3">
      <c r="A62" s="3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3">
      <c r="A63" s="3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3">
      <c r="A64" s="3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3">
      <c r="A65" s="3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3">
      <c r="A66" s="3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3">
      <c r="A67" s="3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3">
      <c r="A68" s="3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3">
      <c r="A69" s="3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3">
      <c r="A70" s="3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3">
      <c r="A71" s="3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3">
      <c r="A72" s="3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3">
      <c r="A73" s="3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3">
      <c r="A74" s="3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3">
      <c r="A75" s="3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3">
      <c r="A76" s="3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3">
      <c r="A77" s="3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3">
      <c r="A78" s="3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3">
      <c r="A79" s="3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3">
      <c r="A80" s="3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3">
      <c r="A81" s="3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3">
      <c r="A82" s="3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3">
      <c r="A83" s="3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3">
      <c r="A84" s="3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3">
      <c r="A85" s="3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3">
      <c r="A86" s="3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3">
      <c r="A87" s="3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3">
      <c r="A88" s="3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3">
      <c r="A89" s="3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3">
      <c r="A90" s="3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3">
      <c r="A91" s="3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3">
      <c r="A92" s="3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3">
      <c r="A93" s="3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3">
      <c r="A94" s="3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3">
      <c r="A95" s="3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3">
      <c r="A96" s="3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3">
      <c r="A97" s="3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3">
      <c r="A98" s="3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3">
      <c r="A99" s="3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</sheetData>
  <sheetProtection insertRows="0" insertHyperlinks="0" deleteRows="0" sort="0" autoFilter="0" pivotTables="0"/>
  <protectedRanges>
    <protectedRange sqref="B4 B2 A6:E15" name="Intervalo1"/>
  </protectedRanges>
  <autoFilter ref="A5:E19" xr:uid="{00000000-0009-0000-0000-000000000000}"/>
  <mergeCells count="9">
    <mergeCell ref="A1:E1"/>
    <mergeCell ref="B4:E4"/>
    <mergeCell ref="F1:G9"/>
    <mergeCell ref="A19:D19"/>
    <mergeCell ref="A17:D17"/>
    <mergeCell ref="A16:D16"/>
    <mergeCell ref="A18:D18"/>
    <mergeCell ref="B2:E2"/>
    <mergeCell ref="B3:E3"/>
  </mergeCells>
  <dataValidations count="1">
    <dataValidation allowBlank="1" showInputMessage="1" showErrorMessage="1" promptTitle="Valor no Cartão Pesquisador" prompt="Informar o valor que será alocado para execução exclusivamente via Cartão Pesquisador." sqref="B4:E4" xr:uid="{4C0D3A93-46AA-4EA5-A322-9F85F0CAE822}"/>
  </dataValidations>
  <pageMargins left="0.511811024" right="0.511811024" top="0.78740157499999996" bottom="0.78740157499999996" header="0" footer="0"/>
  <pageSetup paperSize="9" fitToHeight="0" orientation="portrait"/>
  <ignoredErrors>
    <ignoredError sqref="E18" 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1000000}">
          <x14:formula1>
            <xm:f>'Base de Dados'!$G$6:$G$9</xm:f>
          </x14:formula1>
          <xm:sqref>B16</xm:sqref>
        </x14:dataValidation>
        <x14:dataValidation type="list" allowBlank="1" showErrorMessage="1" xr:uid="{FCBC8A56-1656-4A16-BA34-524BD6813268}">
          <x14:formula1>
            <xm:f>'Base de Dados'!$G$2:$G$4</xm:f>
          </x14:formula1>
          <xm:sqref>B6:B15</xm:sqref>
        </x14:dataValidation>
        <x14:dataValidation type="list" allowBlank="1" showInputMessage="1" showErrorMessage="1" xr:uid="{0AFDF1D1-6DB2-4313-AD77-1D207393C225}">
          <x14:formula1>
            <xm:f>'Base de Dados'!$G$6:$G$16</xm:f>
          </x14:formula1>
          <xm:sqref>D6:D15</xm:sqref>
        </x14:dataValidation>
        <x14:dataValidation type="list" showInputMessage="1" showErrorMessage="1" promptTitle="SELEÇÃO DO PPG" prompt="Selecione seu Programa de Pós-graduação para carregamento de algumas informações relacionadas aos saldos disponíveis." xr:uid="{72CD98DD-3493-4272-A362-3F776FE253FF}">
          <x14:formula1>
            <xm:f>'Base de Dados'!$C$2:$C$56</xm:f>
          </x14:formula1>
          <xm:sqref>B2:E2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C1A6-739D-4653-BDD5-C1F74E5FFC83}">
  <sheetPr codeName="Planilha2"/>
  <dimension ref="C1:H56"/>
  <sheetViews>
    <sheetView topLeftCell="A25" workbookViewId="0">
      <selection activeCell="C26" sqref="C26:C31"/>
    </sheetView>
  </sheetViews>
  <sheetFormatPr defaultRowHeight="44.4" customHeight="1" x14ac:dyDescent="0.3"/>
  <cols>
    <col min="3" max="3" width="40" customWidth="1"/>
    <col min="4" max="4" width="32.6640625" customWidth="1"/>
    <col min="5" max="5" width="25.44140625" customWidth="1"/>
    <col min="7" max="7" width="48.33203125" customWidth="1"/>
    <col min="8" max="8" width="69.6640625" bestFit="1" customWidth="1"/>
  </cols>
  <sheetData>
    <row r="1" spans="3:8" ht="44.4" customHeight="1" x14ac:dyDescent="0.3">
      <c r="C1" s="10" t="s">
        <v>13</v>
      </c>
      <c r="D1" s="10" t="s">
        <v>14</v>
      </c>
      <c r="E1" s="10" t="s">
        <v>15</v>
      </c>
      <c r="F1" s="10"/>
      <c r="G1" s="10" t="s">
        <v>16</v>
      </c>
    </row>
    <row r="2" spans="3:8" ht="44.4" customHeight="1" x14ac:dyDescent="0.3">
      <c r="C2" s="10"/>
      <c r="D2" s="10"/>
      <c r="E2" s="10"/>
      <c r="F2" s="10"/>
      <c r="G2" s="10"/>
    </row>
    <row r="3" spans="3:8" ht="44.4" customHeight="1" x14ac:dyDescent="0.3">
      <c r="C3" s="1" t="s">
        <v>17</v>
      </c>
      <c r="D3" s="1" t="s">
        <v>18</v>
      </c>
      <c r="E3" s="2">
        <v>20000</v>
      </c>
      <c r="G3" s="1" t="s">
        <v>19</v>
      </c>
      <c r="H3" t="s">
        <v>17</v>
      </c>
    </row>
    <row r="4" spans="3:8" ht="44.4" customHeight="1" x14ac:dyDescent="0.3">
      <c r="C4" s="1" t="s">
        <v>20</v>
      </c>
      <c r="D4" s="1" t="s">
        <v>21</v>
      </c>
      <c r="E4" s="2">
        <v>49304</v>
      </c>
      <c r="G4" s="1" t="s">
        <v>22</v>
      </c>
      <c r="H4" t="s">
        <v>20</v>
      </c>
    </row>
    <row r="5" spans="3:8" ht="44.4" customHeight="1" x14ac:dyDescent="0.3">
      <c r="C5" s="1" t="s">
        <v>23</v>
      </c>
      <c r="D5" s="1" t="s">
        <v>123</v>
      </c>
      <c r="E5" s="2">
        <v>20000</v>
      </c>
      <c r="H5" t="s">
        <v>23</v>
      </c>
    </row>
    <row r="6" spans="3:8" ht="44.4" customHeight="1" x14ac:dyDescent="0.3">
      <c r="C6" s="1" t="s">
        <v>24</v>
      </c>
      <c r="D6" s="1" t="s">
        <v>25</v>
      </c>
      <c r="E6" s="2">
        <v>20000</v>
      </c>
      <c r="G6" s="1" t="s">
        <v>26</v>
      </c>
      <c r="H6" t="s">
        <v>24</v>
      </c>
    </row>
    <row r="7" spans="3:8" ht="44.4" customHeight="1" x14ac:dyDescent="0.3">
      <c r="C7" s="1" t="s">
        <v>27</v>
      </c>
      <c r="D7" s="1" t="s">
        <v>28</v>
      </c>
      <c r="E7" s="2">
        <v>38660</v>
      </c>
      <c r="G7" s="1" t="s">
        <v>29</v>
      </c>
      <c r="H7" t="s">
        <v>27</v>
      </c>
    </row>
    <row r="8" spans="3:8" ht="44.4" customHeight="1" x14ac:dyDescent="0.3">
      <c r="C8" s="1" t="s">
        <v>30</v>
      </c>
      <c r="D8" s="1" t="s">
        <v>31</v>
      </c>
      <c r="E8" s="2">
        <v>20000</v>
      </c>
      <c r="G8" s="1" t="s">
        <v>32</v>
      </c>
      <c r="H8" t="s">
        <v>30</v>
      </c>
    </row>
    <row r="9" spans="3:8" ht="44.4" customHeight="1" x14ac:dyDescent="0.3">
      <c r="C9" s="1" t="s">
        <v>33</v>
      </c>
      <c r="D9" s="1" t="s">
        <v>124</v>
      </c>
      <c r="E9" s="2">
        <v>22928</v>
      </c>
      <c r="G9" s="1" t="s">
        <v>34</v>
      </c>
      <c r="H9" t="s">
        <v>33</v>
      </c>
    </row>
    <row r="10" spans="3:8" ht="44.4" customHeight="1" x14ac:dyDescent="0.3">
      <c r="C10" s="1" t="s">
        <v>35</v>
      </c>
      <c r="D10" s="1" t="s">
        <v>36</v>
      </c>
      <c r="E10" s="2">
        <v>28650</v>
      </c>
      <c r="G10" s="1" t="s">
        <v>37</v>
      </c>
      <c r="H10" t="s">
        <v>35</v>
      </c>
    </row>
    <row r="11" spans="3:8" ht="44.4" customHeight="1" x14ac:dyDescent="0.3">
      <c r="C11" s="1" t="s">
        <v>137</v>
      </c>
      <c r="D11" s="1" t="s">
        <v>39</v>
      </c>
      <c r="E11" s="2">
        <v>38364</v>
      </c>
      <c r="G11" s="1" t="s">
        <v>40</v>
      </c>
      <c r="H11" t="s">
        <v>38</v>
      </c>
    </row>
    <row r="12" spans="3:8" ht="44.4" customHeight="1" x14ac:dyDescent="0.3">
      <c r="C12" s="1" t="s">
        <v>41</v>
      </c>
      <c r="D12" s="1" t="s">
        <v>42</v>
      </c>
      <c r="E12" s="2">
        <v>41834</v>
      </c>
      <c r="G12" s="1" t="s">
        <v>43</v>
      </c>
      <c r="H12" t="s">
        <v>41</v>
      </c>
    </row>
    <row r="13" spans="3:8" ht="44.4" customHeight="1" x14ac:dyDescent="0.3">
      <c r="C13" s="1" t="s">
        <v>44</v>
      </c>
      <c r="D13" s="1" t="s">
        <v>45</v>
      </c>
      <c r="E13" s="2">
        <v>100384</v>
      </c>
      <c r="G13" s="1" t="s">
        <v>46</v>
      </c>
      <c r="H13" t="s">
        <v>44</v>
      </c>
    </row>
    <row r="14" spans="3:8" ht="44.4" customHeight="1" x14ac:dyDescent="0.3">
      <c r="C14" s="1" t="s">
        <v>47</v>
      </c>
      <c r="D14" s="1" t="s">
        <v>125</v>
      </c>
      <c r="E14" s="2">
        <v>50138</v>
      </c>
      <c r="G14" s="1" t="s">
        <v>48</v>
      </c>
      <c r="H14" t="s">
        <v>47</v>
      </c>
    </row>
    <row r="15" spans="3:8" ht="44.4" customHeight="1" x14ac:dyDescent="0.3">
      <c r="C15" s="1" t="s">
        <v>49</v>
      </c>
      <c r="D15" s="1" t="s">
        <v>126</v>
      </c>
      <c r="E15" s="2">
        <v>67124</v>
      </c>
      <c r="G15" s="1" t="s">
        <v>50</v>
      </c>
      <c r="H15" t="s">
        <v>49</v>
      </c>
    </row>
    <row r="16" spans="3:8" ht="44.4" customHeight="1" x14ac:dyDescent="0.3">
      <c r="C16" s="1" t="s">
        <v>51</v>
      </c>
      <c r="D16" s="1" t="s">
        <v>52</v>
      </c>
      <c r="E16" s="2">
        <v>47816</v>
      </c>
      <c r="G16" s="1" t="s">
        <v>53</v>
      </c>
      <c r="H16" t="s">
        <v>51</v>
      </c>
    </row>
    <row r="17" spans="3:8" ht="44.4" customHeight="1" x14ac:dyDescent="0.3">
      <c r="C17" s="1" t="s">
        <v>54</v>
      </c>
      <c r="D17" s="1" t="s">
        <v>55</v>
      </c>
      <c r="E17" s="2">
        <v>32154</v>
      </c>
      <c r="H17" t="s">
        <v>54</v>
      </c>
    </row>
    <row r="18" spans="3:8" ht="44.4" customHeight="1" x14ac:dyDescent="0.3">
      <c r="C18" s="1" t="s">
        <v>56</v>
      </c>
      <c r="D18" s="1" t="s">
        <v>57</v>
      </c>
      <c r="E18" s="2">
        <v>20000</v>
      </c>
      <c r="H18" t="s">
        <v>56</v>
      </c>
    </row>
    <row r="19" spans="3:8" ht="44.4" customHeight="1" x14ac:dyDescent="0.3">
      <c r="C19" s="1" t="s">
        <v>58</v>
      </c>
      <c r="D19" s="1" t="s">
        <v>59</v>
      </c>
      <c r="E19" s="2">
        <v>44070</v>
      </c>
      <c r="H19" t="s">
        <v>58</v>
      </c>
    </row>
    <row r="20" spans="3:8" ht="44.4" customHeight="1" x14ac:dyDescent="0.3">
      <c r="C20" s="1" t="s">
        <v>60</v>
      </c>
      <c r="D20" s="1" t="s">
        <v>61</v>
      </c>
      <c r="E20" s="2">
        <v>67790</v>
      </c>
      <c r="H20" t="s">
        <v>60</v>
      </c>
    </row>
    <row r="21" spans="3:8" ht="44.4" customHeight="1" x14ac:dyDescent="0.3">
      <c r="C21" s="1" t="s">
        <v>62</v>
      </c>
      <c r="D21" s="1" t="s">
        <v>63</v>
      </c>
      <c r="E21" s="2">
        <v>20000</v>
      </c>
      <c r="H21" t="s">
        <v>62</v>
      </c>
    </row>
    <row r="22" spans="3:8" ht="44.4" customHeight="1" x14ac:dyDescent="0.3">
      <c r="C22" s="1" t="s">
        <v>64</v>
      </c>
      <c r="D22" s="1" t="s">
        <v>127</v>
      </c>
      <c r="E22" s="2">
        <v>75622</v>
      </c>
      <c r="H22" t="s">
        <v>64</v>
      </c>
    </row>
    <row r="23" spans="3:8" ht="44.4" customHeight="1" x14ac:dyDescent="0.3">
      <c r="C23" s="1" t="s">
        <v>65</v>
      </c>
      <c r="D23" s="1" t="s">
        <v>66</v>
      </c>
      <c r="E23" s="2">
        <v>20000</v>
      </c>
      <c r="H23" t="s">
        <v>65</v>
      </c>
    </row>
    <row r="24" spans="3:8" ht="44.4" customHeight="1" x14ac:dyDescent="0.3">
      <c r="C24" s="1" t="s">
        <v>67</v>
      </c>
      <c r="D24" s="1" t="s">
        <v>128</v>
      </c>
      <c r="E24" s="2">
        <v>65470</v>
      </c>
      <c r="H24" t="s">
        <v>67</v>
      </c>
    </row>
    <row r="25" spans="3:8" ht="44.4" customHeight="1" x14ac:dyDescent="0.3">
      <c r="C25" s="1" t="s">
        <v>68</v>
      </c>
      <c r="D25" s="1" t="s">
        <v>139</v>
      </c>
      <c r="E25" s="2">
        <v>20000</v>
      </c>
      <c r="H25" t="s">
        <v>68</v>
      </c>
    </row>
    <row r="26" spans="3:8" ht="44.4" customHeight="1" x14ac:dyDescent="0.3">
      <c r="C26" s="1" t="s">
        <v>70</v>
      </c>
      <c r="D26" s="1" t="s">
        <v>69</v>
      </c>
      <c r="E26" s="2">
        <v>42370</v>
      </c>
      <c r="H26" t="s">
        <v>70</v>
      </c>
    </row>
    <row r="27" spans="3:8" ht="44.4" customHeight="1" x14ac:dyDescent="0.3">
      <c r="C27" s="1" t="s">
        <v>72</v>
      </c>
      <c r="D27" s="1" t="s">
        <v>71</v>
      </c>
      <c r="E27" s="2">
        <v>44850</v>
      </c>
      <c r="H27" t="s">
        <v>72</v>
      </c>
    </row>
    <row r="28" spans="3:8" ht="44.4" customHeight="1" x14ac:dyDescent="0.3">
      <c r="C28" s="1" t="s">
        <v>73</v>
      </c>
      <c r="D28" s="1" t="s">
        <v>129</v>
      </c>
      <c r="E28" s="2">
        <v>46236</v>
      </c>
      <c r="H28" t="s">
        <v>73</v>
      </c>
    </row>
    <row r="29" spans="3:8" ht="44.4" customHeight="1" x14ac:dyDescent="0.3">
      <c r="C29" s="1" t="s">
        <v>75</v>
      </c>
      <c r="D29" s="1" t="s">
        <v>74</v>
      </c>
      <c r="E29" s="2">
        <v>104934</v>
      </c>
      <c r="H29" t="s">
        <v>75</v>
      </c>
    </row>
    <row r="30" spans="3:8" ht="44.4" customHeight="1" x14ac:dyDescent="0.3">
      <c r="C30" s="1" t="s">
        <v>77</v>
      </c>
      <c r="D30" s="1" t="s">
        <v>76</v>
      </c>
      <c r="E30" s="2">
        <v>71724</v>
      </c>
      <c r="H30" t="s">
        <v>77</v>
      </c>
    </row>
    <row r="31" spans="3:8" ht="44.4" customHeight="1" x14ac:dyDescent="0.3">
      <c r="C31" s="1" t="s">
        <v>79</v>
      </c>
      <c r="D31" s="1" t="s">
        <v>78</v>
      </c>
      <c r="E31" s="2">
        <v>36992</v>
      </c>
      <c r="H31" t="s">
        <v>79</v>
      </c>
    </row>
    <row r="32" spans="3:8" ht="44.4" customHeight="1" x14ac:dyDescent="0.3">
      <c r="C32" s="1" t="s">
        <v>81</v>
      </c>
      <c r="D32" s="1" t="s">
        <v>80</v>
      </c>
      <c r="E32" s="2">
        <v>30222</v>
      </c>
      <c r="H32" t="s">
        <v>81</v>
      </c>
    </row>
    <row r="33" spans="3:8" ht="44.4" customHeight="1" x14ac:dyDescent="0.3">
      <c r="C33" s="1" t="s">
        <v>82</v>
      </c>
      <c r="D33" s="1" t="s">
        <v>83</v>
      </c>
      <c r="E33" s="2">
        <v>20000</v>
      </c>
      <c r="H33" t="s">
        <v>82</v>
      </c>
    </row>
    <row r="34" spans="3:8" ht="44.4" customHeight="1" x14ac:dyDescent="0.3">
      <c r="C34" s="1" t="s">
        <v>84</v>
      </c>
      <c r="D34" s="1" t="s">
        <v>85</v>
      </c>
      <c r="E34" s="2">
        <v>36530</v>
      </c>
      <c r="H34" t="s">
        <v>84</v>
      </c>
    </row>
    <row r="35" spans="3:8" ht="44.4" customHeight="1" x14ac:dyDescent="0.3">
      <c r="C35" s="1" t="s">
        <v>86</v>
      </c>
      <c r="D35" s="1" t="s">
        <v>130</v>
      </c>
      <c r="E35" s="2">
        <v>30162</v>
      </c>
      <c r="H35" t="s">
        <v>86</v>
      </c>
    </row>
    <row r="36" spans="3:8" ht="44.4" customHeight="1" x14ac:dyDescent="0.3">
      <c r="C36" s="1" t="s">
        <v>87</v>
      </c>
      <c r="D36" s="1" t="s">
        <v>131</v>
      </c>
      <c r="E36" s="2">
        <v>44568</v>
      </c>
      <c r="H36" t="s">
        <v>87</v>
      </c>
    </row>
    <row r="37" spans="3:8" ht="44.4" customHeight="1" x14ac:dyDescent="0.3">
      <c r="C37" s="1" t="s">
        <v>88</v>
      </c>
      <c r="D37" s="1" t="s">
        <v>89</v>
      </c>
      <c r="E37" s="2">
        <v>23200</v>
      </c>
      <c r="H37" t="s">
        <v>88</v>
      </c>
    </row>
    <row r="38" spans="3:8" ht="44.4" customHeight="1" x14ac:dyDescent="0.3">
      <c r="C38" s="1" t="s">
        <v>90</v>
      </c>
      <c r="D38" s="1" t="s">
        <v>92</v>
      </c>
      <c r="E38" s="2">
        <v>25516</v>
      </c>
      <c r="H38" t="s">
        <v>90</v>
      </c>
    </row>
    <row r="39" spans="3:8" ht="44.4" customHeight="1" x14ac:dyDescent="0.3">
      <c r="C39" s="1" t="s">
        <v>91</v>
      </c>
      <c r="D39" s="1" t="s">
        <v>94</v>
      </c>
      <c r="E39" s="2">
        <v>80814</v>
      </c>
      <c r="H39" t="s">
        <v>91</v>
      </c>
    </row>
    <row r="40" spans="3:8" ht="44.4" customHeight="1" x14ac:dyDescent="0.3">
      <c r="C40" s="1" t="s">
        <v>93</v>
      </c>
      <c r="D40" s="1" t="s">
        <v>96</v>
      </c>
      <c r="E40" s="2">
        <v>38412</v>
      </c>
      <c r="H40" t="s">
        <v>93</v>
      </c>
    </row>
    <row r="41" spans="3:8" ht="44.4" customHeight="1" x14ac:dyDescent="0.3">
      <c r="C41" s="1" t="s">
        <v>95</v>
      </c>
      <c r="D41" s="1" t="s">
        <v>98</v>
      </c>
      <c r="E41" s="2">
        <v>46484</v>
      </c>
      <c r="H41" t="s">
        <v>95</v>
      </c>
    </row>
    <row r="42" spans="3:8" ht="44.4" customHeight="1" x14ac:dyDescent="0.3">
      <c r="C42" s="1" t="s">
        <v>97</v>
      </c>
      <c r="D42" s="1" t="s">
        <v>132</v>
      </c>
      <c r="E42" s="2">
        <v>39396</v>
      </c>
      <c r="H42" t="s">
        <v>97</v>
      </c>
    </row>
    <row r="43" spans="3:8" ht="44.4" customHeight="1" x14ac:dyDescent="0.3">
      <c r="C43" s="1" t="s">
        <v>99</v>
      </c>
      <c r="D43" s="1" t="s">
        <v>102</v>
      </c>
      <c r="E43" s="2">
        <v>31162</v>
      </c>
      <c r="H43" t="s">
        <v>99</v>
      </c>
    </row>
    <row r="44" spans="3:8" ht="44.4" customHeight="1" x14ac:dyDescent="0.3">
      <c r="C44" s="1" t="s">
        <v>101</v>
      </c>
      <c r="D44" s="1" t="s">
        <v>104</v>
      </c>
      <c r="E44" s="2">
        <v>40022</v>
      </c>
      <c r="H44" t="s">
        <v>101</v>
      </c>
    </row>
    <row r="45" spans="3:8" ht="44.4" customHeight="1" x14ac:dyDescent="0.3">
      <c r="C45" s="1" t="s">
        <v>103</v>
      </c>
      <c r="D45" s="1" t="s">
        <v>106</v>
      </c>
      <c r="E45" s="2">
        <v>20000</v>
      </c>
      <c r="H45" t="s">
        <v>103</v>
      </c>
    </row>
    <row r="46" spans="3:8" ht="44.4" customHeight="1" x14ac:dyDescent="0.3">
      <c r="C46" s="1" t="s">
        <v>105</v>
      </c>
      <c r="D46" s="1" t="s">
        <v>133</v>
      </c>
      <c r="E46" s="2">
        <v>66180</v>
      </c>
      <c r="H46" t="s">
        <v>105</v>
      </c>
    </row>
    <row r="47" spans="3:8" ht="44.4" customHeight="1" x14ac:dyDescent="0.3">
      <c r="C47" s="1" t="s">
        <v>107</v>
      </c>
      <c r="D47" s="1" t="s">
        <v>100</v>
      </c>
      <c r="E47" s="2">
        <v>218844</v>
      </c>
      <c r="H47" t="s">
        <v>107</v>
      </c>
    </row>
    <row r="48" spans="3:8" ht="44.4" customHeight="1" x14ac:dyDescent="0.3">
      <c r="C48" s="1" t="s">
        <v>108</v>
      </c>
      <c r="D48" s="1" t="s">
        <v>109</v>
      </c>
      <c r="E48" s="2">
        <v>79770</v>
      </c>
      <c r="H48" t="s">
        <v>108</v>
      </c>
    </row>
    <row r="49" spans="3:8" ht="44.4" customHeight="1" x14ac:dyDescent="0.3">
      <c r="C49" s="1" t="s">
        <v>110</v>
      </c>
      <c r="D49" s="1" t="s">
        <v>111</v>
      </c>
      <c r="E49" s="2">
        <v>20000</v>
      </c>
      <c r="H49" t="s">
        <v>110</v>
      </c>
    </row>
    <row r="50" spans="3:8" ht="44.4" customHeight="1" x14ac:dyDescent="0.3">
      <c r="C50" s="1" t="s">
        <v>112</v>
      </c>
      <c r="D50" s="1" t="s">
        <v>136</v>
      </c>
      <c r="E50" s="2">
        <v>20000</v>
      </c>
      <c r="H50" t="s">
        <v>112</v>
      </c>
    </row>
    <row r="51" spans="3:8" ht="44.4" customHeight="1" x14ac:dyDescent="0.3">
      <c r="C51" s="1" t="s">
        <v>113</v>
      </c>
      <c r="D51" s="1" t="s">
        <v>114</v>
      </c>
      <c r="E51" s="2">
        <v>35248</v>
      </c>
      <c r="H51" t="s">
        <v>113</v>
      </c>
    </row>
    <row r="52" spans="3:8" ht="44.4" customHeight="1" x14ac:dyDescent="0.3">
      <c r="C52" s="1" t="s">
        <v>115</v>
      </c>
      <c r="D52" s="1" t="s">
        <v>116</v>
      </c>
      <c r="E52" s="2">
        <v>80272</v>
      </c>
      <c r="H52" t="s">
        <v>115</v>
      </c>
    </row>
    <row r="53" spans="3:8" ht="44.4" customHeight="1" x14ac:dyDescent="0.3">
      <c r="C53" s="1" t="s">
        <v>117</v>
      </c>
      <c r="D53" s="1" t="s">
        <v>118</v>
      </c>
      <c r="E53" s="2">
        <v>20000</v>
      </c>
      <c r="H53" t="s">
        <v>117</v>
      </c>
    </row>
    <row r="54" spans="3:8" ht="44.4" customHeight="1" x14ac:dyDescent="0.3">
      <c r="C54" s="1" t="s">
        <v>119</v>
      </c>
      <c r="D54" s="1" t="s">
        <v>134</v>
      </c>
      <c r="E54" s="2">
        <v>20000</v>
      </c>
      <c r="H54" t="s">
        <v>119</v>
      </c>
    </row>
    <row r="55" spans="3:8" ht="44.4" customHeight="1" x14ac:dyDescent="0.3">
      <c r="C55" s="1" t="s">
        <v>120</v>
      </c>
      <c r="D55" s="1" t="s">
        <v>121</v>
      </c>
      <c r="E55" s="2">
        <v>35266</v>
      </c>
      <c r="H55" t="s">
        <v>120</v>
      </c>
    </row>
    <row r="56" spans="3:8" ht="44.4" customHeight="1" x14ac:dyDescent="0.3">
      <c r="C56" s="1" t="s">
        <v>122</v>
      </c>
      <c r="D56" s="1" t="s">
        <v>135</v>
      </c>
      <c r="E56" s="2">
        <v>27790</v>
      </c>
      <c r="H56" t="s">
        <v>122</v>
      </c>
    </row>
  </sheetData>
  <sheetProtection algorithmName="SHA-512" hashValue="ikeDw16gn3Estp+w5gBGA+6J5oEOhPOjWvnaKtvqJu+Qgnz2IFZ7BK0xs644oUAG6tHhgyAWQcSR4QmTrQXdRQ==" saltValue="Ua+4ry/Nga9KlfBthst5Dg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Despesas Previstas</vt:lpstr>
      <vt:lpstr>Base de 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Dalglish Fernando Vieira</dc:creator>
  <cp:keywords/>
  <dc:description/>
  <cp:lastModifiedBy>Dalglish Fernando Vieira</cp:lastModifiedBy>
  <cp:revision/>
  <dcterms:created xsi:type="dcterms:W3CDTF">2025-01-27T17:17:52Z</dcterms:created>
  <dcterms:modified xsi:type="dcterms:W3CDTF">2025-09-03T15:07:00Z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0x01010020B4CC9437E4464AA474B1B5FB451F1D</vt:lpwstr>
  </property>
  <property fmtid="{D5CDD505-2E9C-101B-9397-08002B2CF9AE}" pid="3" name="MediaServiceImageTags">
    <vt:lpwstr/>
  </property>
</Properties>
</file>