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14"/>
  <workbookPr/>
  <xr:revisionPtr revIDLastSave="1" documentId="11_226A9BF4EE523F88731D1CF47E0F4A692BAC6244" xr6:coauthVersionLast="45" xr6:coauthVersionMax="45" xr10:uidLastSave="{979E9138-0CBE-41DA-A683-FD2685EDEC2F}"/>
  <bookViews>
    <workbookView xWindow="-105" yWindow="-105" windowWidth="23250" windowHeight="12570" tabRatio="500" xr2:uid="{00000000-000D-0000-FFFF-FFFF00000000}"/>
  </bookViews>
  <sheets>
    <sheet name="Programa Sênior - 09.06.2020" sheetId="1" r:id="rId1"/>
    <sheet name="TABELAS - NÃO EDITAR" sheetId="2" state="hidden" r:id="rId2"/>
  </sheets>
  <definedNames>
    <definedName name="_xlnm._FilterDatabase" localSheetId="1" hidden="1">'TABELAS - NÃO EDITAR'!$P$1:$U$92</definedName>
    <definedName name="Notas">'Programa Sênior - 09.06.2020'!$R$1:$R$5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A6" i="1" l="1"/>
  <c r="AZ6" i="1"/>
  <c r="AZ7" i="1"/>
  <c r="AV7" i="1"/>
  <c r="AS8" i="1"/>
  <c r="AS10" i="1" s="1"/>
  <c r="AR6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70" i="1"/>
  <c r="R71" i="1"/>
  <c r="R72" i="1"/>
  <c r="R73" i="1"/>
  <c r="AS9" i="1" l="1"/>
  <c r="AZ8" i="1"/>
  <c r="AZ5" i="1" s="1"/>
  <c r="AV6" i="1"/>
  <c r="AV8" i="1" s="1"/>
  <c r="AW5" i="1" s="1"/>
  <c r="AJ11" i="1" l="1"/>
  <c r="AK11" i="1"/>
  <c r="AJ12" i="1"/>
  <c r="AK12" i="1"/>
  <c r="AJ13" i="1"/>
  <c r="AK13" i="1"/>
  <c r="AJ14" i="1"/>
  <c r="AK14" i="1"/>
  <c r="AJ15" i="1"/>
  <c r="AK15" i="1"/>
  <c r="AJ16" i="1"/>
  <c r="AK16" i="1"/>
  <c r="AJ17" i="1"/>
  <c r="AK17" i="1"/>
  <c r="AJ18" i="1"/>
  <c r="AK18" i="1"/>
  <c r="AJ19" i="1"/>
  <c r="AK19" i="1"/>
  <c r="AJ20" i="1"/>
  <c r="AK20" i="1"/>
  <c r="AJ21" i="1"/>
  <c r="AK21" i="1"/>
  <c r="AJ22" i="1"/>
  <c r="AK22" i="1"/>
  <c r="AJ23" i="1"/>
  <c r="AK23" i="1"/>
  <c r="AJ24" i="1"/>
  <c r="AK24" i="1"/>
  <c r="AJ25" i="1"/>
  <c r="AK25" i="1"/>
  <c r="AJ26" i="1"/>
  <c r="AK26" i="1"/>
  <c r="AJ27" i="1"/>
  <c r="AK27" i="1"/>
  <c r="AJ28" i="1"/>
  <c r="AK28" i="1"/>
  <c r="AJ29" i="1"/>
  <c r="AK29" i="1"/>
  <c r="AJ30" i="1"/>
  <c r="AK30" i="1"/>
  <c r="AJ31" i="1"/>
  <c r="AK31" i="1"/>
  <c r="AJ32" i="1"/>
  <c r="AK32" i="1"/>
  <c r="AJ33" i="1"/>
  <c r="AK33" i="1"/>
  <c r="AJ34" i="1"/>
  <c r="AK34" i="1"/>
  <c r="AJ35" i="1"/>
  <c r="AK35" i="1"/>
  <c r="AJ36" i="1"/>
  <c r="AK36" i="1"/>
  <c r="AJ37" i="1"/>
  <c r="AK37" i="1"/>
  <c r="AJ38" i="1"/>
  <c r="AK38" i="1"/>
  <c r="AJ39" i="1"/>
  <c r="AK39" i="1"/>
  <c r="AJ10" i="1"/>
  <c r="AK10" i="1"/>
  <c r="AK6" i="1"/>
  <c r="AJ6" i="1"/>
  <c r="AI10" i="1"/>
  <c r="AI6" i="1"/>
  <c r="AS11" i="1"/>
  <c r="AS5" i="1" s="1"/>
  <c r="R63" i="1" l="1"/>
  <c r="R64" i="1"/>
  <c r="R65" i="1"/>
  <c r="R66" i="1"/>
  <c r="R67" i="1"/>
  <c r="R68" i="1"/>
  <c r="R6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AH6" i="1" l="1"/>
  <c r="AG6" i="1"/>
  <c r="AF6" i="1"/>
  <c r="AE6" i="1"/>
  <c r="AD6" i="1"/>
  <c r="AC6" i="1"/>
  <c r="AB6" i="1"/>
  <c r="Z6" i="1"/>
  <c r="Y6" i="1"/>
  <c r="Y10" i="1"/>
  <c r="Y11" i="1"/>
  <c r="Y12" i="1"/>
  <c r="B3" i="1"/>
  <c r="AP3" i="1" s="1"/>
  <c r="AH10" i="1"/>
  <c r="AG10" i="1"/>
  <c r="AF10" i="1"/>
  <c r="AE10" i="1"/>
  <c r="AD10" i="1"/>
  <c r="AC10" i="1"/>
  <c r="AB10" i="1"/>
  <c r="AA10" i="1"/>
  <c r="Z10" i="1"/>
  <c r="Y13" i="1"/>
  <c r="Y14" i="1"/>
  <c r="Y15" i="1"/>
  <c r="Y16" i="1"/>
  <c r="Y17" i="1"/>
  <c r="Y18" i="1"/>
  <c r="Z11" i="1"/>
  <c r="AA11" i="1"/>
  <c r="AB11" i="1"/>
  <c r="AC11" i="1"/>
  <c r="AD11" i="1"/>
  <c r="AE11" i="1"/>
  <c r="AF11" i="1"/>
  <c r="AG11" i="1"/>
  <c r="AH11" i="1"/>
  <c r="AI11" i="1"/>
  <c r="Z12" i="1"/>
  <c r="AA12" i="1"/>
  <c r="AB12" i="1"/>
  <c r="AC12" i="1"/>
  <c r="AD12" i="1"/>
  <c r="AE12" i="1"/>
  <c r="AF12" i="1"/>
  <c r="AG12" i="1"/>
  <c r="AH12" i="1"/>
  <c r="AI12" i="1"/>
  <c r="Z13" i="1"/>
  <c r="AA13" i="1"/>
  <c r="AB13" i="1"/>
  <c r="AC13" i="1"/>
  <c r="AD13" i="1"/>
  <c r="AE13" i="1"/>
  <c r="AF13" i="1"/>
  <c r="AG13" i="1"/>
  <c r="AH13" i="1"/>
  <c r="AI13" i="1"/>
  <c r="Z14" i="1"/>
  <c r="AA14" i="1"/>
  <c r="AB14" i="1"/>
  <c r="AC14" i="1"/>
  <c r="AD14" i="1"/>
  <c r="AE14" i="1"/>
  <c r="AF14" i="1"/>
  <c r="AG14" i="1"/>
  <c r="AH14" i="1"/>
  <c r="AI14" i="1"/>
  <c r="Z15" i="1"/>
  <c r="AA15" i="1"/>
  <c r="AB15" i="1"/>
  <c r="AC15" i="1"/>
  <c r="AD15" i="1"/>
  <c r="AE15" i="1"/>
  <c r="AF15" i="1"/>
  <c r="AG15" i="1"/>
  <c r="AH15" i="1"/>
  <c r="AI15" i="1"/>
  <c r="Z16" i="1"/>
  <c r="AA16" i="1"/>
  <c r="AB16" i="1"/>
  <c r="AC16" i="1"/>
  <c r="AD16" i="1"/>
  <c r="AE16" i="1"/>
  <c r="AF16" i="1"/>
  <c r="AG16" i="1"/>
  <c r="AH16" i="1"/>
  <c r="AI16" i="1"/>
  <c r="Z17" i="1"/>
  <c r="AA17" i="1"/>
  <c r="AB17" i="1"/>
  <c r="AC17" i="1"/>
  <c r="AD17" i="1"/>
  <c r="AE17" i="1"/>
  <c r="AF17" i="1"/>
  <c r="AG17" i="1"/>
  <c r="AH17" i="1"/>
  <c r="AI17" i="1"/>
  <c r="Z18" i="1"/>
  <c r="AA18" i="1"/>
  <c r="AB18" i="1"/>
  <c r="AC18" i="1"/>
  <c r="AD18" i="1"/>
  <c r="AE18" i="1"/>
  <c r="AF18" i="1"/>
  <c r="AG18" i="1"/>
  <c r="AH18" i="1"/>
  <c r="AI18" i="1"/>
  <c r="Y19" i="1"/>
  <c r="Z19" i="1"/>
  <c r="AA19" i="1"/>
  <c r="AB19" i="1"/>
  <c r="AC19" i="1"/>
  <c r="AD19" i="1"/>
  <c r="AE19" i="1"/>
  <c r="AF19" i="1"/>
  <c r="AG19" i="1"/>
  <c r="AH19" i="1"/>
  <c r="AI19" i="1"/>
  <c r="Y20" i="1"/>
  <c r="Z20" i="1"/>
  <c r="AA20" i="1"/>
  <c r="AB20" i="1"/>
  <c r="AC20" i="1"/>
  <c r="AD20" i="1"/>
  <c r="AE20" i="1"/>
  <c r="AF20" i="1"/>
  <c r="AG20" i="1"/>
  <c r="AH20" i="1"/>
  <c r="AI20" i="1"/>
  <c r="Y21" i="1"/>
  <c r="Z21" i="1"/>
  <c r="AA21" i="1"/>
  <c r="AB21" i="1"/>
  <c r="AC21" i="1"/>
  <c r="AD21" i="1"/>
  <c r="AE21" i="1"/>
  <c r="AF21" i="1"/>
  <c r="AG21" i="1"/>
  <c r="AH21" i="1"/>
  <c r="AI21" i="1"/>
  <c r="Y22" i="1"/>
  <c r="Z22" i="1"/>
  <c r="AA22" i="1"/>
  <c r="AB22" i="1"/>
  <c r="AC22" i="1"/>
  <c r="AD22" i="1"/>
  <c r="AE22" i="1"/>
  <c r="AF22" i="1"/>
  <c r="AG22" i="1"/>
  <c r="AH22" i="1"/>
  <c r="AI22" i="1"/>
  <c r="Y23" i="1"/>
  <c r="Z23" i="1"/>
  <c r="AA23" i="1"/>
  <c r="AB23" i="1"/>
  <c r="AC23" i="1"/>
  <c r="AD23" i="1"/>
  <c r="AE23" i="1"/>
  <c r="AF23" i="1"/>
  <c r="AG23" i="1"/>
  <c r="AH23" i="1"/>
  <c r="AI23" i="1"/>
  <c r="Y24" i="1"/>
  <c r="Z24" i="1"/>
  <c r="AA24" i="1"/>
  <c r="AB24" i="1"/>
  <c r="AC24" i="1"/>
  <c r="AD24" i="1"/>
  <c r="AE24" i="1"/>
  <c r="AF24" i="1"/>
  <c r="AG24" i="1"/>
  <c r="AH24" i="1"/>
  <c r="AI24" i="1"/>
  <c r="Y25" i="1"/>
  <c r="Z25" i="1"/>
  <c r="AA25" i="1"/>
  <c r="AB25" i="1"/>
  <c r="AC25" i="1"/>
  <c r="AD25" i="1"/>
  <c r="AE25" i="1"/>
  <c r="AF25" i="1"/>
  <c r="AG25" i="1"/>
  <c r="AH25" i="1"/>
  <c r="AI25" i="1"/>
  <c r="Y26" i="1"/>
  <c r="Z26" i="1"/>
  <c r="AA26" i="1"/>
  <c r="AB26" i="1"/>
  <c r="AC26" i="1"/>
  <c r="AD26" i="1"/>
  <c r="AE26" i="1"/>
  <c r="AF26" i="1"/>
  <c r="AG26" i="1"/>
  <c r="AH26" i="1"/>
  <c r="AI26" i="1"/>
  <c r="Y27" i="1"/>
  <c r="Z27" i="1"/>
  <c r="AA27" i="1"/>
  <c r="AB27" i="1"/>
  <c r="AC27" i="1"/>
  <c r="AD27" i="1"/>
  <c r="AE27" i="1"/>
  <c r="AF27" i="1"/>
  <c r="AG27" i="1"/>
  <c r="AH27" i="1"/>
  <c r="AI27" i="1"/>
  <c r="Y28" i="1"/>
  <c r="Z28" i="1"/>
  <c r="AA28" i="1"/>
  <c r="AB28" i="1"/>
  <c r="AC28" i="1"/>
  <c r="AD28" i="1"/>
  <c r="AE28" i="1"/>
  <c r="AF28" i="1"/>
  <c r="AG28" i="1"/>
  <c r="AH28" i="1"/>
  <c r="AI28" i="1"/>
  <c r="Y29" i="1"/>
  <c r="Z29" i="1"/>
  <c r="AA29" i="1"/>
  <c r="AB29" i="1"/>
  <c r="AC29" i="1"/>
  <c r="AD29" i="1"/>
  <c r="AE29" i="1"/>
  <c r="AF29" i="1"/>
  <c r="AG29" i="1"/>
  <c r="AH29" i="1"/>
  <c r="AI29" i="1"/>
  <c r="Y30" i="1"/>
  <c r="Z30" i="1"/>
  <c r="AA30" i="1"/>
  <c r="AB30" i="1"/>
  <c r="AC30" i="1"/>
  <c r="AD30" i="1"/>
  <c r="AE30" i="1"/>
  <c r="AF30" i="1"/>
  <c r="AG30" i="1"/>
  <c r="AH30" i="1"/>
  <c r="AI30" i="1"/>
  <c r="Y31" i="1"/>
  <c r="Z31" i="1"/>
  <c r="AA31" i="1"/>
  <c r="AB31" i="1"/>
  <c r="AC31" i="1"/>
  <c r="AD31" i="1"/>
  <c r="AE31" i="1"/>
  <c r="AF31" i="1"/>
  <c r="AG31" i="1"/>
  <c r="AH31" i="1"/>
  <c r="AI31" i="1"/>
  <c r="Y32" i="1"/>
  <c r="Z32" i="1"/>
  <c r="AA32" i="1"/>
  <c r="AB32" i="1"/>
  <c r="AC32" i="1"/>
  <c r="AD32" i="1"/>
  <c r="AE32" i="1"/>
  <c r="AF32" i="1"/>
  <c r="AG32" i="1"/>
  <c r="AH32" i="1"/>
  <c r="AI32" i="1"/>
  <c r="Y33" i="1"/>
  <c r="Z33" i="1"/>
  <c r="AA33" i="1"/>
  <c r="AB33" i="1"/>
  <c r="AC33" i="1"/>
  <c r="AD33" i="1"/>
  <c r="AE33" i="1"/>
  <c r="AF33" i="1"/>
  <c r="AG33" i="1"/>
  <c r="AH33" i="1"/>
  <c r="AI33" i="1"/>
  <c r="Y34" i="1"/>
  <c r="Z34" i="1"/>
  <c r="AA34" i="1"/>
  <c r="AB34" i="1"/>
  <c r="AC34" i="1"/>
  <c r="AD34" i="1"/>
  <c r="AE34" i="1"/>
  <c r="AF34" i="1"/>
  <c r="AG34" i="1"/>
  <c r="AH34" i="1"/>
  <c r="AI34" i="1"/>
  <c r="Y35" i="1"/>
  <c r="Z35" i="1"/>
  <c r="AA35" i="1"/>
  <c r="AB35" i="1"/>
  <c r="AC35" i="1"/>
  <c r="AD35" i="1"/>
  <c r="AE35" i="1"/>
  <c r="AF35" i="1"/>
  <c r="AG35" i="1"/>
  <c r="AH35" i="1"/>
  <c r="AI35" i="1"/>
  <c r="Y36" i="1"/>
  <c r="Z36" i="1"/>
  <c r="AA36" i="1"/>
  <c r="AB36" i="1"/>
  <c r="AC36" i="1"/>
  <c r="AD36" i="1"/>
  <c r="AE36" i="1"/>
  <c r="AF36" i="1"/>
  <c r="AG36" i="1"/>
  <c r="AH36" i="1"/>
  <c r="AI36" i="1"/>
  <c r="Y37" i="1"/>
  <c r="Z37" i="1"/>
  <c r="AA37" i="1"/>
  <c r="AB37" i="1"/>
  <c r="AC37" i="1"/>
  <c r="AD37" i="1"/>
  <c r="AE37" i="1"/>
  <c r="AF37" i="1"/>
  <c r="AG37" i="1"/>
  <c r="AH37" i="1"/>
  <c r="AI37" i="1"/>
  <c r="Y38" i="1"/>
  <c r="Z38" i="1"/>
  <c r="AA38" i="1"/>
  <c r="AB38" i="1"/>
  <c r="AC38" i="1"/>
  <c r="AD38" i="1"/>
  <c r="AE38" i="1"/>
  <c r="AF38" i="1"/>
  <c r="AG38" i="1"/>
  <c r="AH38" i="1"/>
  <c r="AI38" i="1"/>
  <c r="Y39" i="1"/>
  <c r="Z39" i="1"/>
  <c r="AA39" i="1"/>
  <c r="AB39" i="1"/>
  <c r="AC39" i="1"/>
  <c r="AD39" i="1"/>
  <c r="AE39" i="1"/>
  <c r="AF39" i="1"/>
  <c r="AG39" i="1"/>
  <c r="AH39" i="1"/>
  <c r="AI39" i="1"/>
  <c r="R6" i="1"/>
  <c r="R10" i="1"/>
  <c r="R33" i="1"/>
  <c r="R34" i="1"/>
  <c r="R35" i="1"/>
  <c r="R36" i="1"/>
  <c r="R37" i="1"/>
  <c r="R38" i="1"/>
  <c r="R39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11" i="1"/>
  <c r="R12" i="1"/>
  <c r="R13" i="1"/>
  <c r="AL25" i="1" l="1"/>
  <c r="AL39" i="1"/>
  <c r="AL33" i="1"/>
  <c r="AL30" i="1"/>
  <c r="AL31" i="1"/>
  <c r="AL34" i="1"/>
  <c r="AL26" i="1"/>
  <c r="AL24" i="1"/>
  <c r="AL22" i="1"/>
  <c r="AL32" i="1"/>
  <c r="AL18" i="1"/>
  <c r="AL12" i="1"/>
  <c r="AL16" i="1"/>
  <c r="AL35" i="1"/>
  <c r="AL17" i="1"/>
  <c r="AL13" i="1"/>
  <c r="AL15" i="1"/>
  <c r="AL23" i="1"/>
  <c r="AL37" i="1"/>
  <c r="AL29" i="1"/>
  <c r="AL28" i="1"/>
  <c r="AL27" i="1"/>
  <c r="AL20" i="1"/>
  <c r="AL14" i="1"/>
  <c r="AL36" i="1"/>
  <c r="AL38" i="1"/>
  <c r="AL21" i="1"/>
  <c r="AL19" i="1"/>
  <c r="AL11" i="1"/>
  <c r="AL6" i="1"/>
  <c r="AL10" i="1"/>
  <c r="AO84" i="1" l="1"/>
  <c r="AO10" i="1"/>
  <c r="AO18" i="1"/>
  <c r="AO26" i="1"/>
  <c r="AO34" i="1"/>
  <c r="AO42" i="1"/>
  <c r="AO50" i="1"/>
  <c r="AO58" i="1"/>
  <c r="AO66" i="1"/>
  <c r="AO74" i="1"/>
  <c r="AO82" i="1"/>
  <c r="AO28" i="1"/>
  <c r="AO36" i="1"/>
  <c r="AO44" i="1"/>
  <c r="AO52" i="1"/>
  <c r="AO60" i="1"/>
  <c r="AO68" i="1"/>
  <c r="AO76" i="1"/>
  <c r="AO9" i="1"/>
  <c r="AO30" i="1"/>
  <c r="AO38" i="1"/>
  <c r="AO54" i="1"/>
  <c r="AO70" i="1"/>
  <c r="AO64" i="1"/>
  <c r="AO11" i="1"/>
  <c r="AO19" i="1"/>
  <c r="AO27" i="1"/>
  <c r="AO35" i="1"/>
  <c r="AO43" i="1"/>
  <c r="AO51" i="1"/>
  <c r="AO59" i="1"/>
  <c r="AO67" i="1"/>
  <c r="AO75" i="1"/>
  <c r="AO83" i="1"/>
  <c r="AO20" i="1"/>
  <c r="AO12" i="1"/>
  <c r="AO13" i="1"/>
  <c r="AO21" i="1"/>
  <c r="AO29" i="1"/>
  <c r="AO37" i="1"/>
  <c r="AO45" i="1"/>
  <c r="AO53" i="1"/>
  <c r="AO61" i="1"/>
  <c r="AO69" i="1"/>
  <c r="AO77" i="1"/>
  <c r="AO8" i="1"/>
  <c r="AP8" i="1" s="1"/>
  <c r="AO22" i="1"/>
  <c r="AO46" i="1"/>
  <c r="AO62" i="1"/>
  <c r="AO78" i="1"/>
  <c r="AO72" i="1"/>
  <c r="AO14" i="1"/>
  <c r="AO15" i="1"/>
  <c r="AO23" i="1"/>
  <c r="AO31" i="1"/>
  <c r="AO39" i="1"/>
  <c r="AO47" i="1"/>
  <c r="AO55" i="1"/>
  <c r="AO63" i="1"/>
  <c r="AO71" i="1"/>
  <c r="AO79" i="1"/>
  <c r="AO24" i="1"/>
  <c r="AO32" i="1"/>
  <c r="AO40" i="1"/>
  <c r="AO48" i="1"/>
  <c r="AO56" i="1"/>
  <c r="AO80" i="1"/>
  <c r="AO73" i="1"/>
  <c r="AO16" i="1"/>
  <c r="AO17" i="1"/>
  <c r="AO25" i="1"/>
  <c r="AO33" i="1"/>
  <c r="AO41" i="1"/>
  <c r="AO49" i="1"/>
  <c r="AO57" i="1"/>
  <c r="AO65" i="1"/>
  <c r="AO81" i="1"/>
  <c r="AP5" i="1" l="1"/>
  <c r="AS3" i="1" s="1"/>
  <c r="AN6" i="1"/>
  <c r="AN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A. Rodacki</author>
  </authors>
  <commentList>
    <comment ref="B2" authorId="0" shapeId="0" xr:uid="{00000000-0006-0000-0000-000001000000}">
      <text>
        <r>
          <rPr>
            <sz val="10"/>
            <color rgb="FF000000"/>
            <rFont val="Tahoma"/>
            <family val="2"/>
          </rPr>
          <t>SELECIONE O PPG</t>
        </r>
      </text>
    </comment>
    <comment ref="E4" authorId="0" shapeId="0" xr:uid="{00000000-0006-0000-0000-000002000000}">
      <text>
        <r>
          <rPr>
            <b/>
            <sz val="10"/>
            <color rgb="FF000000"/>
            <rFont val="Tahoma"/>
            <family val="2"/>
          </rPr>
          <t xml:space="preserve">INFORME NO MÁXIMO 8 PRODUTOS. 
</t>
        </r>
        <r>
          <rPr>
            <b/>
            <sz val="10"/>
            <color rgb="FF000000"/>
            <rFont val="Tahoma"/>
            <family val="2"/>
          </rPr>
          <t xml:space="preserve">INSIRA OS PRODUTOS MELHOR CLASSIFICADOS 
</t>
        </r>
        <r>
          <rPr>
            <b/>
            <sz val="10"/>
            <color rgb="FF000000"/>
            <rFont val="Tahoma"/>
            <family val="2"/>
          </rPr>
          <t xml:space="preserve">INFORME APENAS OS QUE CONSTAM NO CV LATTES DO PESQUISADOR;
</t>
        </r>
        <r>
          <rPr>
            <b/>
            <sz val="10"/>
            <color rgb="FF000000"/>
            <rFont val="Tahoma"/>
            <family val="2"/>
          </rPr>
          <t xml:space="preserve">NÃO INFORME PRODUTOS ACEITOS OU NO PRELO; APENAS PUBLICADOS.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D5" authorId="0" shapeId="0" xr:uid="{00000000-0006-0000-0000-000003000000}">
      <text>
        <r>
          <rPr>
            <sz val="12"/>
            <color rgb="FF000000"/>
            <rFont val="Calibri"/>
            <family val="2"/>
          </rPr>
          <t>INFORME O INDICE H DO CANDIDATO.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OS SITES ABAIXO PERMITEM ACESSAR O INDICE H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https://www.researchgate.net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https://orcid.org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(NÃO HÁ DIFERENÇA ENTRE OS DOIS)</t>
        </r>
        <r>
          <rPr>
            <sz val="7"/>
            <color rgb="FF000000"/>
            <rFont val="Calibri"/>
            <family val="2"/>
          </rPr>
          <t xml:space="preserve">
</t>
        </r>
      </text>
    </comment>
    <comment ref="E5" authorId="0" shapeId="0" xr:uid="{00000000-0006-0000-0000-000004000000}">
      <text>
        <r>
          <rPr>
            <sz val="16"/>
            <color rgb="FF000000"/>
            <rFont val="Calibri"/>
            <family val="2"/>
          </rPr>
          <t>INFORME O NÚMERO DE ARTIGOS NESTE ESTRATO NOS ÚLTIMOS 4 ANOS</t>
        </r>
        <r>
          <rPr>
            <sz val="9"/>
            <color rgb="FF000000"/>
            <rFont val="Calibri"/>
            <family val="2"/>
          </rPr>
          <t xml:space="preserve">
</t>
        </r>
      </text>
    </comment>
    <comment ref="B6" authorId="0" shapeId="0" xr:uid="{00000000-0006-0000-0000-000005000000}">
      <text>
        <r>
          <rPr>
            <sz val="10"/>
            <color rgb="FF000000"/>
            <rFont val="Tahoma"/>
            <family val="2"/>
          </rPr>
          <t>INFORME O NOME COMPLETO DO CANDIDATO</t>
        </r>
      </text>
    </comment>
    <comment ref="D6" authorId="0" shapeId="0" xr:uid="{00000000-0006-0000-0000-000006000000}">
      <text>
        <r>
          <rPr>
            <sz val="10"/>
            <color rgb="FF000000"/>
            <rFont val="Tahoma"/>
            <family val="2"/>
          </rPr>
          <t xml:space="preserve">INFORME O INDICE H DO CANDIDATO.
</t>
        </r>
        <r>
          <rPr>
            <sz val="10"/>
            <color rgb="FF000000"/>
            <rFont val="Tahoma"/>
            <family val="2"/>
          </rPr>
          <t xml:space="preserve">OS SITES ABAIXO PERMITEM ACESSAR O INDICE H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https://scopus.com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https://www.researchgate.net</t>
        </r>
      </text>
    </comment>
    <comment ref="E6" authorId="0" shapeId="0" xr:uid="{00000000-0006-0000-0000-000007000000}">
      <text>
        <r>
          <rPr>
            <sz val="10"/>
            <color rgb="FF000000"/>
            <rFont val="Tahoma"/>
            <family val="2"/>
          </rPr>
          <t>INFORME O NÚMERO DE ARTIGOS NESTE ESTRATO NOS ÚLTIMOS 4 ANOS</t>
        </r>
      </text>
    </comment>
    <comment ref="T7" authorId="0" shapeId="0" xr:uid="{00000000-0006-0000-0000-000008000000}">
      <text>
        <r>
          <rPr>
            <sz val="10"/>
            <color rgb="FF000000"/>
            <rFont val="Tahoma"/>
            <family val="2"/>
          </rPr>
          <t xml:space="preserve">INFORME O NÚMERO DE MESTRES FORMADOS NOS ÚLTIMOS 5 ANOS.
</t>
        </r>
        <r>
          <rPr>
            <sz val="10"/>
            <color rgb="FF000000"/>
            <rFont val="Tahoma"/>
            <family val="2"/>
          </rPr>
          <t>APENAS ORIENTAÇÕES; NÃO INSIRA CO-ORIENTAÇÕES</t>
        </r>
      </text>
    </comment>
    <comment ref="U7" authorId="0" shapeId="0" xr:uid="{00000000-0006-0000-0000-000009000000}">
      <text>
        <r>
          <rPr>
            <sz val="10"/>
            <color rgb="FF000000"/>
            <rFont val="Tahoma"/>
            <family val="34"/>
          </rPr>
          <t xml:space="preserve">INFORME O NÚMERO DE </t>
        </r>
        <r>
          <rPr>
            <b/>
            <sz val="10"/>
            <color rgb="FF000000"/>
            <rFont val="Tahoma"/>
            <family val="34"/>
          </rPr>
          <t>DOUTORES</t>
        </r>
        <r>
          <rPr>
            <sz val="10"/>
            <color rgb="FF000000"/>
            <rFont val="Tahoma"/>
            <family val="34"/>
          </rPr>
          <t xml:space="preserve"> FORMADOS NOS ÚLTIMOS 5 ANOS.
</t>
        </r>
        <r>
          <rPr>
            <sz val="10"/>
            <color rgb="FF000000"/>
            <rFont val="Tahoma"/>
            <family val="34"/>
          </rPr>
          <t xml:space="preserve">APENAS ORIENTAÇÕES; NÃO INSIRA CO-ORIENTAÇÕES
</t>
        </r>
      </text>
    </comment>
    <comment ref="B10" authorId="0" shapeId="0" xr:uid="{00000000-0006-0000-0000-00000A000000}">
      <text>
        <r>
          <rPr>
            <sz val="10"/>
            <color rgb="FF000000"/>
            <rFont val="Tahoma"/>
            <family val="2"/>
          </rPr>
          <t xml:space="preserve">INFORME O NOME DE CADA DOCENTE DO PPG.
</t>
        </r>
        <r>
          <rPr>
            <sz val="10"/>
            <color rgb="FF000000"/>
            <rFont val="Tahoma"/>
            <family val="2"/>
          </rPr>
          <t>APENAS DOCENTES PERMANENTES.</t>
        </r>
      </text>
    </comment>
    <comment ref="C10" authorId="0" shapeId="0" xr:uid="{00000000-0006-0000-0000-00000B000000}">
      <text>
        <r>
          <rPr>
            <sz val="10"/>
            <color rgb="FF000000"/>
            <rFont val="Tahoma"/>
            <family val="2"/>
          </rPr>
          <t xml:space="preserve">INFORME O NÚMERO DE ANOS DE ATUAÇÃO DO DOCENTE A QUE SE REFERE A PRODUÇÃO INTELECTUAL DECLARADA.
</t>
        </r>
        <r>
          <rPr>
            <sz val="10"/>
            <color rgb="FF000000"/>
            <rFont val="Tahoma"/>
            <family val="2"/>
          </rPr>
          <t>O MÁXIMO É 4 ANOS, ADICIONADA A FRAÇÃO DO ANO VIGENTE</t>
        </r>
      </text>
    </comment>
    <comment ref="D10" authorId="0" shapeId="0" xr:uid="{00000000-0006-0000-0000-00000C000000}">
      <text>
        <r>
          <rPr>
            <sz val="10"/>
            <color rgb="FF000000"/>
            <rFont val="Tahoma"/>
            <family val="2"/>
          </rPr>
          <t xml:space="preserve">INFORME O INDICE H DO CANDIDATO.
</t>
        </r>
        <r>
          <rPr>
            <sz val="10"/>
            <color rgb="FF000000"/>
            <rFont val="Tahoma"/>
            <family val="2"/>
          </rPr>
          <t xml:space="preserve">OS SITES ABAIXO PERMITEM ACESSAR O INDICE H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https://scopus.com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https://www.researchgate.net</t>
        </r>
      </text>
    </comment>
    <comment ref="E10" authorId="0" shapeId="0" xr:uid="{00000000-0006-0000-0000-00000D000000}">
      <text>
        <r>
          <rPr>
            <sz val="10"/>
            <color rgb="FF000000"/>
            <rFont val="Tahoma"/>
            <family val="2"/>
          </rPr>
          <t xml:space="preserve">INFORME A QUANTIDADE DE PRODUTOS DESTE ESTRATO NOS ÚLTIMOS 4 ANOS (DESDE QUE DOCENTE PERMANENTE NESTE PERÍODO).
</t>
        </r>
      </text>
    </comment>
    <comment ref="U12" authorId="0" shapeId="0" xr:uid="{00000000-0006-0000-0000-00000E000000}">
      <text>
        <r>
          <rPr>
            <sz val="10"/>
            <color rgb="FF000000"/>
            <rFont val="Tahoma"/>
            <family val="2"/>
          </rPr>
          <t xml:space="preserve">MARQUE X CASO TENHA RECEBIDO FINANCIAMENTO DE PROJETO.
</t>
        </r>
        <r>
          <rPr>
            <sz val="10"/>
            <color rgb="FF000000"/>
            <rFont val="Tahoma"/>
            <family val="2"/>
          </rPr>
          <t xml:space="preserve">FINANCIAMENTO REFERE-SE A PROJETO COMO LIDER EM QUE TENHA EXISTIDO ANÁLISE POR PARES EM PROCESSO DE AMPLA CONCORRÊNCIA.
</t>
        </r>
        <r>
          <rPr>
            <sz val="10"/>
            <color rgb="FF000000"/>
            <rFont val="Tahoma"/>
            <family val="2"/>
          </rPr>
          <t>INFORME APENAS OS FINANCIAMENTOS OBTIDOS NOS ÚLTIMOS 5 ANOS</t>
        </r>
      </text>
    </comment>
    <comment ref="U13" authorId="0" shapeId="0" xr:uid="{00000000-0006-0000-0000-00000F000000}">
      <text>
        <r>
          <rPr>
            <sz val="10"/>
            <color rgb="FF000000"/>
            <rFont val="Tahoma"/>
            <family val="2"/>
          </rPr>
          <t>MARQUE X CASO NÃO TENHA RECEBIDO FINANCIAMENTO COMO DOCENTE PARTICIPANTE DO PROJETO.</t>
        </r>
      </text>
    </comment>
  </commentList>
</comments>
</file>

<file path=xl/sharedStrings.xml><?xml version="1.0" encoding="utf-8"?>
<sst xmlns="http://schemas.openxmlformats.org/spreadsheetml/2006/main" count="713" uniqueCount="257">
  <si>
    <t>NÃO PREENCHER NEM ALTERAR DAQUI PARA FRENTE</t>
  </si>
  <si>
    <t>EPPG</t>
  </si>
  <si>
    <t xml:space="preserve">PROGRAMA </t>
  </si>
  <si>
    <t>LETRAS</t>
  </si>
  <si>
    <t>NOTA</t>
  </si>
  <si>
    <t>DPPG</t>
  </si>
  <si>
    <t>DCAN</t>
  </si>
  <si>
    <t>PRODUÇÃO INTELECTUAL</t>
  </si>
  <si>
    <t>NOME CANDIDATO</t>
  </si>
  <si>
    <t>INDICE "H"</t>
  </si>
  <si>
    <t>A1</t>
  </si>
  <si>
    <t>A2</t>
  </si>
  <si>
    <t>B1</t>
  </si>
  <si>
    <t>B2</t>
  </si>
  <si>
    <t>B3</t>
  </si>
  <si>
    <t>B4</t>
  </si>
  <si>
    <t>B5</t>
  </si>
  <si>
    <t>LA</t>
  </si>
  <si>
    <t>LB</t>
  </si>
  <si>
    <t>LC</t>
  </si>
  <si>
    <t>PD</t>
  </si>
  <si>
    <t>QA</t>
  </si>
  <si>
    <t>QB</t>
  </si>
  <si>
    <t>FORMAÇÃO (ÚLTIMOS 4 ANOS)</t>
  </si>
  <si>
    <t>SUM</t>
  </si>
  <si>
    <t>PQUAL</t>
  </si>
  <si>
    <t>HINDEX</t>
  </si>
  <si>
    <t>FORM</t>
  </si>
  <si>
    <t>FINAN</t>
  </si>
  <si>
    <t>CANDIDATO</t>
  </si>
  <si>
    <t>MESTRES</t>
  </si>
  <si>
    <t>DOUTORES</t>
  </si>
  <si>
    <t>COORD</t>
  </si>
  <si>
    <t>Orientação</t>
  </si>
  <si>
    <t>PARTIC</t>
  </si>
  <si>
    <t>Hindex PPG</t>
  </si>
  <si>
    <t>TOT ORIENT</t>
  </si>
  <si>
    <t>TOTAL</t>
  </si>
  <si>
    <t>DOCENTE</t>
  </si>
  <si>
    <t>DOCENTES PERMANENTES PPG</t>
  </si>
  <si>
    <t>LD</t>
  </si>
  <si>
    <t>Qb</t>
  </si>
  <si>
    <t>&gt; 20%</t>
  </si>
  <si>
    <t>FINANCIAMENTO</t>
  </si>
  <si>
    <t>&gt;10%</t>
  </si>
  <si>
    <t>RECEBEU FINANCIAMENTO?</t>
  </si>
  <si>
    <t>&gt; MEDIANA</t>
  </si>
  <si>
    <t>Coordenador</t>
  </si>
  <si>
    <t>Participante</t>
  </si>
  <si>
    <t>NOME</t>
  </si>
  <si>
    <t>COD</t>
  </si>
  <si>
    <t>TIPO</t>
  </si>
  <si>
    <t>NOTAS</t>
  </si>
  <si>
    <t>PPGS</t>
  </si>
  <si>
    <t>PESOS</t>
  </si>
  <si>
    <t>ANOS GRUPO PESQUISA</t>
  </si>
  <si>
    <t>COORD PROJ</t>
  </si>
  <si>
    <t>TITULAÇÕES</t>
  </si>
  <si>
    <t>ADMINISTRAÇÃO</t>
  </si>
  <si>
    <t>40001016025P6</t>
  </si>
  <si>
    <t>Acadêmico</t>
  </si>
  <si>
    <t>-</t>
  </si>
  <si>
    <t>Mestrado e Doutorado</t>
  </si>
  <si>
    <t>ARTIGOS</t>
  </si>
  <si>
    <t>X</t>
  </si>
  <si>
    <t>AGRONOMIA (PRODUÇÃO VEGETAL)</t>
  </si>
  <si>
    <t>40001016031P6</t>
  </si>
  <si>
    <t>ALIMENTAÇÃO E NUTRIÇÃO</t>
  </si>
  <si>
    <t>40001016074P7</t>
  </si>
  <si>
    <t>Mestrado</t>
  </si>
  <si>
    <t>ANTROPOLOGIA E ARQUEOLOGIA</t>
  </si>
  <si>
    <t>40001016027P9</t>
  </si>
  <si>
    <t>AQUICULTURA E DESENVOLVIMENTO SUSTENTÁVEL</t>
  </si>
  <si>
    <t>40001016078P2</t>
  </si>
  <si>
    <t>ASSISTÊNCIA FARMACÊUTICA</t>
  </si>
  <si>
    <t>42001013102P6</t>
  </si>
  <si>
    <t>Polo</t>
  </si>
  <si>
    <t>BIOLOGIA CELULAR E MOLECULAR</t>
  </si>
  <si>
    <t>BIOENERGIA - UEL - UEM - UEPG - UNICENTRO - UNIOESTE - UFPR</t>
  </si>
  <si>
    <t>40002012041P8</t>
  </si>
  <si>
    <t>BIOTECNOLOGIA</t>
  </si>
  <si>
    <t>BIOINFORMÁTICA</t>
  </si>
  <si>
    <t>40001016066P4</t>
  </si>
  <si>
    <t>BOTÂNICA</t>
  </si>
  <si>
    <t>BIOENERGIA - UEL-UEM-UEPG-UNICENTRO</t>
  </si>
  <si>
    <t>BIOINFORMÁTICA (em rede)</t>
  </si>
  <si>
    <t>40001016175P8</t>
  </si>
  <si>
    <t>Sede</t>
  </si>
  <si>
    <t>A</t>
  </si>
  <si>
    <t>CIÊNCIA ANIMAL</t>
  </si>
  <si>
    <t>BIOINFORMÁRTICA</t>
  </si>
  <si>
    <t>LIVROS</t>
  </si>
  <si>
    <t>40001016007P8</t>
  </si>
  <si>
    <t>CIÊNCIA DO SOLO</t>
  </si>
  <si>
    <t>40001016083P6</t>
  </si>
  <si>
    <t>CIÊNCIA POLÍTICA</t>
  </si>
  <si>
    <t>40001016004P9</t>
  </si>
  <si>
    <t>CIÊNCIAS (BIOQUÍMICA)</t>
  </si>
  <si>
    <t>40001016077P6</t>
  </si>
  <si>
    <t>CIÊNCIAS BIOLÓGICAS (ENTOMOLOGIA)</t>
  </si>
  <si>
    <t>PATENTES</t>
  </si>
  <si>
    <t>40001016014P4</t>
  </si>
  <si>
    <t>CIÊNCIAS FARMACÊUTICAS</t>
  </si>
  <si>
    <t>40001016061P2</t>
  </si>
  <si>
    <t>CIÊNCIAS GEODÉSICAS</t>
  </si>
  <si>
    <t>ARTISTICO</t>
  </si>
  <si>
    <t>40001016003P2</t>
  </si>
  <si>
    <t>CIÊNCIAS VETERINÁRIAS</t>
  </si>
  <si>
    <t>40001016005P5</t>
  </si>
  <si>
    <t>COMUNICAÇÃO</t>
  </si>
  <si>
    <t>40001016042P8</t>
  </si>
  <si>
    <t>CONTABILIDADE</t>
  </si>
  <si>
    <t>40001016002P6</t>
  </si>
  <si>
    <t>DESENVOLVIMENTO ECONÔMICO</t>
  </si>
  <si>
    <t>40001016023P3</t>
  </si>
  <si>
    <t>DESENVOLVIMENTO TERRITORIAL SUSTENTÁVEL</t>
  </si>
  <si>
    <t>40001016071P8</t>
  </si>
  <si>
    <t>DESIGN</t>
  </si>
  <si>
    <t>40001016050P0</t>
  </si>
  <si>
    <t>DIREITO</t>
  </si>
  <si>
    <t>40001016024P0</t>
  </si>
  <si>
    <t>ECOLOGIA E CONSERVAÇÃO</t>
  </si>
  <si>
    <t>40001016081P3</t>
  </si>
  <si>
    <t>EDUCAÇÃO</t>
  </si>
  <si>
    <t>40001016053P0</t>
  </si>
  <si>
    <t>EDUCAÇÃO EM CIÊNCIAS E EM MATEMÁTICA</t>
  </si>
  <si>
    <t>40001016017P3</t>
  </si>
  <si>
    <t>EDUCAÇÃO FÍSICA</t>
  </si>
  <si>
    <t>40001016048P6</t>
  </si>
  <si>
    <t>ENFERMAGEM</t>
  </si>
  <si>
    <t>ECONOMIA</t>
  </si>
  <si>
    <t>40001016051P7</t>
  </si>
  <si>
    <t>Profissional</t>
  </si>
  <si>
    <t>ENGENHARIA AMBIENTAL</t>
  </si>
  <si>
    <t>40001016001P0</t>
  </si>
  <si>
    <t>ENGENHARIA DE ALIMENTOS</t>
  </si>
  <si>
    <t>40001016068P7</t>
  </si>
  <si>
    <t>ENGENHARIA DE CONSTRUÇÃO CIVIL</t>
  </si>
  <si>
    <t>EDUCAÇÃO EM CIÊNCIAS, EDUCAÇÃO MATEMÁTICA E TECNOLOGIAS EDUCATIVAS</t>
  </si>
  <si>
    <t>40001016174P1</t>
  </si>
  <si>
    <t>ENGENHARIA DE PRODUÇÃO</t>
  </si>
  <si>
    <t>40001016047P0</t>
  </si>
  <si>
    <t>ENGENHARIA DE RECURSOS HÍDRICOS E AMBIENTAL</t>
  </si>
  <si>
    <t>EDUCAÇÃO: TEORIA E PRÁTICA DE ENSINO</t>
  </si>
  <si>
    <t>40001016080P7</t>
  </si>
  <si>
    <t>ENGENHARIA E CIÊNCIA DOS MATERIAIS</t>
  </si>
  <si>
    <t>40001016045P7</t>
  </si>
  <si>
    <t>ENGENHARIA E TECNOLOGIA AMBIENTAL</t>
  </si>
  <si>
    <t>40001016075P3</t>
  </si>
  <si>
    <t>ENGENHARIA FLORESTAL</t>
  </si>
  <si>
    <t>ENGENHARIA DE BIOPROCESSOS E BIOTECNOLOGIA</t>
  </si>
  <si>
    <t>40001016019P6</t>
  </si>
  <si>
    <t>ENGENHARIA MECÂNICA</t>
  </si>
  <si>
    <t>40001016036P8</t>
  </si>
  <si>
    <t>ENGENHARIA QUÍMICA</t>
  </si>
  <si>
    <t>40001016049P2</t>
  </si>
  <si>
    <t>FARMACOLOGIA</t>
  </si>
  <si>
    <t>ENGENHARIA DE MANUFATURA</t>
  </si>
  <si>
    <t>40001016171P2</t>
  </si>
  <si>
    <t>FILOSOFIA</t>
  </si>
  <si>
    <t>40001016070P1</t>
  </si>
  <si>
    <t>FÍSICA</t>
  </si>
  <si>
    <t>40001016021P0</t>
  </si>
  <si>
    <t>FISIOLOGIA</t>
  </si>
  <si>
    <t>40001016033P9</t>
  </si>
  <si>
    <t>GENÉTICA</t>
  </si>
  <si>
    <t>ENGENHARIA ELÉTRICA</t>
  </si>
  <si>
    <t>40001016173P5</t>
  </si>
  <si>
    <t>GEOLOGIA</t>
  </si>
  <si>
    <t>40001016043P4</t>
  </si>
  <si>
    <t>GESTÃO DA INFORMAÇÃO</t>
  </si>
  <si>
    <t>40001016015P0</t>
  </si>
  <si>
    <t>INFORMÁTICA</t>
  </si>
  <si>
    <t>40001016040P5</t>
  </si>
  <si>
    <t>40001016056P9</t>
  </si>
  <si>
    <t>MATEMÁTICA</t>
  </si>
  <si>
    <t>ENSINO DE HISTÓRIA</t>
  </si>
  <si>
    <t>31001017155P1</t>
  </si>
  <si>
    <t>MEDICINA (CLÍNICA CIRÚRGICA)</t>
  </si>
  <si>
    <t>40001016038P0</t>
  </si>
  <si>
    <t>MEDICINA INTERNA E CIÊNCIAS DA SAÚDE</t>
  </si>
  <si>
    <t>40001016039P7</t>
  </si>
  <si>
    <t>MEIO AMBIENTE E DESENVOLVIMENTO</t>
  </si>
  <si>
    <t>FILOSOFIA PROFISSIONAL</t>
  </si>
  <si>
    <t>40001016170P6</t>
  </si>
  <si>
    <t>MICROBIOLOGIA, PARASITOLOGIA E PATOLOGIA</t>
  </si>
  <si>
    <t>40001016020P4</t>
  </si>
  <si>
    <t>MÚSICA</t>
  </si>
  <si>
    <t xml:space="preserve">GEOGRAFIA </t>
  </si>
  <si>
    <t>40001016072P4</t>
  </si>
  <si>
    <t>ODONTOLOGIA</t>
  </si>
  <si>
    <t>40001016006P1</t>
  </si>
  <si>
    <t>PLANEJAMENTO URBANO</t>
  </si>
  <si>
    <t>GEOGRAFIA</t>
  </si>
  <si>
    <t>40001016035P1</t>
  </si>
  <si>
    <t>PSICOLOGIA</t>
  </si>
  <si>
    <t>HISTÓRIA</t>
  </si>
  <si>
    <t>40001016028P5</t>
  </si>
  <si>
    <t>QUÍMICA</t>
  </si>
  <si>
    <t>40001016058P1</t>
  </si>
  <si>
    <t>SAÚDE COLETIVA</t>
  </si>
  <si>
    <t>GESTÃO DE ORGANIZAÇÕES, LIDERANÇA E DECISÃO</t>
  </si>
  <si>
    <t>40001016172P9</t>
  </si>
  <si>
    <t>SISTEMAS COSTEIROS E OCEÂNICOS</t>
  </si>
  <si>
    <t>40001016009P0</t>
  </si>
  <si>
    <t>SOCIOLOGIA</t>
  </si>
  <si>
    <t>40001016034P5</t>
  </si>
  <si>
    <t>TURISMO</t>
  </si>
  <si>
    <t>40001016016P7</t>
  </si>
  <si>
    <t>ZOOLOGIA</t>
  </si>
  <si>
    <t>40001016041P1</t>
  </si>
  <si>
    <t>ZOOTECNIA</t>
  </si>
  <si>
    <t>METODOS NUMÉRICOS</t>
  </si>
  <si>
    <t>MATEMÁTICA EM REDE NACIONAL</t>
  </si>
  <si>
    <t>31075010001P2</t>
  </si>
  <si>
    <t>40001016018P0</t>
  </si>
  <si>
    <t>40001016012P1</t>
  </si>
  <si>
    <t>40001016029P1</t>
  </si>
  <si>
    <t>MEIO AMBIENTE URBANO E INDUSTRIAL</t>
  </si>
  <si>
    <t>40001016057P5</t>
  </si>
  <si>
    <t>POLÍTICAS PÚBLICAS</t>
  </si>
  <si>
    <t>MÉTODOS NUMÉRICOS EM ENGENHARIA</t>
  </si>
  <si>
    <t>40001016030P0</t>
  </si>
  <si>
    <t>40001016044P0</t>
  </si>
  <si>
    <t>MULTICÊNTRICO EM BIOQUÍMICA E BIOLOGIA MOLECULAR</t>
  </si>
  <si>
    <t>33287015001P7</t>
  </si>
  <si>
    <t>40001016055P2</t>
  </si>
  <si>
    <t>SAÚDE DA CRIANÇA E DO ADOLESCENTE</t>
  </si>
  <si>
    <t>40001016065P8</t>
  </si>
  <si>
    <t>40001016104P3</t>
  </si>
  <si>
    <t>40001016076P0</t>
  </si>
  <si>
    <t>TOCOGINECOLOGIA</t>
  </si>
  <si>
    <t>PRÁTICA DO CUIDADO EM SAÚDE</t>
  </si>
  <si>
    <t>40001016073P0</t>
  </si>
  <si>
    <t>PROFBIO ENSINO DE BIOLOGIA EM REDE NACIONAL</t>
  </si>
  <si>
    <t>32001010175P5</t>
  </si>
  <si>
    <t>PROFNIT - PROPRIEDADE INTELECTUAL E TRANSFERÊNCIA DE TECNOLOGIA PARA INOVAÇÃO</t>
  </si>
  <si>
    <t>31102000001P6</t>
  </si>
  <si>
    <t>40001016067P0</t>
  </si>
  <si>
    <t>40001016026P2</t>
  </si>
  <si>
    <t>QUÍMICA EM REDE NACIONAL (PROFQUI)</t>
  </si>
  <si>
    <t>31001017169P2</t>
  </si>
  <si>
    <t>REDE NACIONAL PARA ENSINO DAS CIÊNCIAS AMBIENTAIS</t>
  </si>
  <si>
    <t>33002045070P4</t>
  </si>
  <si>
    <t>40001016103P7</t>
  </si>
  <si>
    <t>40001016013P8</t>
  </si>
  <si>
    <t>SAÚDE DA FAMÍLIA</t>
  </si>
  <si>
    <t>33303002001P9</t>
  </si>
  <si>
    <t>40001016054P6</t>
  </si>
  <si>
    <t>40001016032P2</t>
  </si>
  <si>
    <t>SOCIOLOGIA EM REDE NACIONAL</t>
  </si>
  <si>
    <t>25016016039P8</t>
  </si>
  <si>
    <t>TOCOGINECOLOGIA E SAÚDE DA MULHER</t>
  </si>
  <si>
    <t>40001016084P2</t>
  </si>
  <si>
    <t>40001016079P9</t>
  </si>
  <si>
    <t>40001016008P4</t>
  </si>
  <si>
    <t>40001016082P0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</si>
</sst>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theme="1"/>
      <name val="Arial"/>
      <family val="2"/>
    </font>
    <font>
      <b/>
      <sz val="9"/>
      <name val="Arial"/>
      <family val="2"/>
    </font>
    <font>
      <sz val="10"/>
      <color rgb="FF000000"/>
      <name val="Tahoma"/>
      <family val="2"/>
    </font>
    <font>
      <sz val="10"/>
      <color rgb="FF000000"/>
      <name val="Tahoma"/>
      <family val="34"/>
    </font>
    <font>
      <b/>
      <sz val="10"/>
      <color rgb="FF000000"/>
      <name val="Tahoma"/>
      <family val="34"/>
    </font>
    <font>
      <b/>
      <sz val="12"/>
      <color theme="1"/>
      <name val="Calibri"/>
      <family val="2"/>
      <scheme val="minor"/>
    </font>
    <font>
      <b/>
      <sz val="10"/>
      <color rgb="FF000000"/>
      <name val="Tahoma"/>
      <family val="2"/>
    </font>
    <font>
      <sz val="12"/>
      <color rgb="FF000000"/>
      <name val="Calibri"/>
      <family val="2"/>
    </font>
    <font>
      <sz val="7"/>
      <color rgb="FF000000"/>
      <name val="Calibri"/>
      <family val="2"/>
    </font>
    <font>
      <sz val="16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Arial"/>
      <family val="2"/>
      <charset val="1"/>
    </font>
    <font>
      <b/>
      <sz val="9"/>
      <name val="Arial"/>
      <family val="2"/>
      <charset val="1"/>
    </font>
    <font>
      <sz val="8"/>
      <color rgb="FF4F6228"/>
      <name val="Arial"/>
      <family val="2"/>
    </font>
    <font>
      <b/>
      <sz val="10"/>
      <name val="Arial"/>
      <family val="2"/>
    </font>
    <font>
      <sz val="8"/>
      <color rgb="FF006100"/>
      <name val="Arial"/>
      <family val="2"/>
    </font>
    <font>
      <sz val="8"/>
      <color rgb="FFFFFFFF"/>
      <name val="Arial"/>
      <family val="2"/>
    </font>
    <font>
      <b/>
      <sz val="8"/>
      <color rgb="FF4F6228"/>
      <name val="Arial"/>
      <family val="2"/>
    </font>
    <font>
      <sz val="18"/>
      <color rgb="FF000000"/>
      <name val="Calibri"/>
      <family val="2"/>
    </font>
    <font>
      <sz val="10"/>
      <color rgb="FF000000"/>
      <name val="Calibri"/>
      <family val="2"/>
    </font>
    <font>
      <i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6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F1DE"/>
        <bgColor rgb="FFEBF1DE"/>
      </patternFill>
    </fill>
    <fill>
      <patternFill patternType="solid">
        <fgColor rgb="FFC6EFCE"/>
        <bgColor rgb="FFEBF1DE"/>
      </patternFill>
    </fill>
    <fill>
      <patternFill patternType="solid">
        <fgColor rgb="FF77933C"/>
        <bgColor rgb="FF000000"/>
      </patternFill>
    </fill>
    <fill>
      <patternFill patternType="solid">
        <fgColor rgb="FF77933C"/>
        <bgColor rgb="FFEBF1DE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6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</cellStyleXfs>
  <cellXfs count="4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Font="1"/>
    <xf numFmtId="0" fontId="6" fillId="3" borderId="0" xfId="5" applyNumberFormat="1" applyFont="1" applyFill="1" applyBorder="1" applyAlignment="1">
      <alignment horizontal="left" vertical="center"/>
    </xf>
    <xf numFmtId="0" fontId="6" fillId="4" borderId="0" xfId="5" applyNumberFormat="1" applyFont="1" applyFill="1" applyBorder="1" applyAlignment="1">
      <alignment horizontal="left" vertical="center"/>
    </xf>
    <xf numFmtId="0" fontId="6" fillId="3" borderId="0" xfId="5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0" fillId="0" borderId="0" xfId="0" applyAlignment="1">
      <alignment horizontal="center" textRotation="90"/>
    </xf>
    <xf numFmtId="0" fontId="2" fillId="5" borderId="0" xfId="0" applyFont="1" applyFill="1" applyAlignment="1">
      <alignment horizontal="center"/>
    </xf>
    <xf numFmtId="0" fontId="2" fillId="5" borderId="0" xfId="0" applyFont="1" applyFill="1"/>
    <xf numFmtId="0" fontId="0" fillId="0" borderId="0" xfId="0" applyFont="1" applyFill="1"/>
    <xf numFmtId="0" fontId="0" fillId="6" borderId="0" xfId="0" applyFont="1" applyFill="1"/>
    <xf numFmtId="0" fontId="0" fillId="6" borderId="0" xfId="0" applyFont="1" applyFill="1" applyBorder="1"/>
    <xf numFmtId="0" fontId="0" fillId="6" borderId="1" xfId="0" applyFont="1" applyFill="1" applyBorder="1"/>
    <xf numFmtId="0" fontId="0" fillId="6" borderId="0" xfId="0" applyFill="1"/>
    <xf numFmtId="0" fontId="0" fillId="6" borderId="0" xfId="0" applyFill="1" applyAlignment="1">
      <alignment horizontal="center"/>
    </xf>
    <xf numFmtId="0" fontId="0" fillId="6" borderId="0" xfId="0" applyFont="1" applyFill="1" applyAlignment="1">
      <alignment horizontal="center"/>
    </xf>
    <xf numFmtId="0" fontId="10" fillId="0" borderId="0" xfId="0" applyFont="1"/>
    <xf numFmtId="0" fontId="0" fillId="0" borderId="0" xfId="0" applyFont="1" applyAlignment="1">
      <alignment horizontal="center"/>
    </xf>
    <xf numFmtId="9" fontId="0" fillId="0" borderId="0" xfId="0" applyNumberFormat="1" applyFont="1"/>
    <xf numFmtId="0" fontId="16" fillId="7" borderId="0" xfId="0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7" fillId="7" borderId="0" xfId="0" applyFont="1" applyFill="1" applyAlignment="1">
      <alignment horizontal="left" vertical="center"/>
    </xf>
    <xf numFmtId="0" fontId="18" fillId="7" borderId="0" xfId="0" applyFont="1" applyFill="1" applyAlignment="1">
      <alignment horizontal="left" vertical="center"/>
    </xf>
    <xf numFmtId="0" fontId="18" fillId="7" borderId="0" xfId="0" applyFont="1" applyFill="1" applyAlignment="1">
      <alignment horizontal="center" vertical="center"/>
    </xf>
    <xf numFmtId="0" fontId="19" fillId="7" borderId="0" xfId="0" applyFont="1" applyFill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8" borderId="0" xfId="0" applyFont="1" applyFill="1" applyAlignment="1">
      <alignment horizontal="center" vertical="center"/>
    </xf>
    <xf numFmtId="0" fontId="21" fillId="9" borderId="0" xfId="0" applyFont="1" applyFill="1" applyAlignment="1">
      <alignment horizontal="center" vertical="center"/>
    </xf>
    <xf numFmtId="0" fontId="21" fillId="1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7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0" fillId="0" borderId="0" xfId="0" applyAlignment="1">
      <alignment horizontal="left"/>
    </xf>
    <xf numFmtId="0" fontId="2" fillId="0" borderId="0" xfId="0" applyFont="1" applyFill="1"/>
    <xf numFmtId="0" fontId="25" fillId="6" borderId="1" xfId="0" applyFont="1" applyFill="1" applyBorder="1"/>
    <xf numFmtId="0" fontId="16" fillId="0" borderId="2" xfId="0" applyFont="1" applyBorder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10" fillId="3" borderId="0" xfId="0" applyFont="1" applyFill="1"/>
    <xf numFmtId="0" fontId="1" fillId="2" borderId="0" xfId="0" applyFont="1" applyFill="1" applyAlignment="1">
      <alignment horizontal="center"/>
    </xf>
    <xf numFmtId="0" fontId="2" fillId="5" borderId="0" xfId="0" applyFont="1" applyFill="1" applyAlignment="1">
      <alignment horizontal="center" textRotation="90"/>
    </xf>
    <xf numFmtId="0" fontId="10" fillId="3" borderId="0" xfId="0" applyFont="1" applyFill="1" applyAlignment="1"/>
  </cellXfs>
  <cellStyles count="6">
    <cellStyle name="Hiperlink" xfId="3" builtinId="8" hidden="1"/>
    <cellStyle name="Hiperlink" xfId="1" builtinId="8" hidden="1"/>
    <cellStyle name="Hiperlink Visitado" xfId="4" builtinId="9" hidden="1"/>
    <cellStyle name="Hiperlink Visitado" xfId="2" builtinId="9" hidden="1"/>
    <cellStyle name="Normal" xfId="0" builtinId="0"/>
    <cellStyle name="Normal 2" xfId="5" xr:uid="{00000000-0005-0000-0000-000005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2D050"/>
      </font>
      <fill>
        <patternFill patternType="none">
          <bgColor auto="1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BC120"/>
  <sheetViews>
    <sheetView tabSelected="1" zoomScaleNormal="100" workbookViewId="0">
      <selection activeCell="B2" sqref="B2"/>
    </sheetView>
  </sheetViews>
  <sheetFormatPr defaultColWidth="11.125" defaultRowHeight="15.75"/>
  <cols>
    <col min="1" max="1" width="10.875" customWidth="1"/>
    <col min="2" max="2" width="37.375" customWidth="1"/>
    <col min="3" max="3" width="8" customWidth="1"/>
    <col min="4" max="4" width="11.125" customWidth="1"/>
    <col min="5" max="16" width="4.5" customWidth="1"/>
    <col min="17" max="17" width="7.375" customWidth="1"/>
    <col min="18" max="18" width="14.125" customWidth="1"/>
    <col min="19" max="19" width="12.375" customWidth="1"/>
    <col min="20" max="20" width="16.125" customWidth="1"/>
    <col min="21" max="21" width="14.5" customWidth="1"/>
    <col min="22" max="22" width="3.5" hidden="1" customWidth="1"/>
    <col min="23" max="23" width="2.625" style="10" hidden="1" customWidth="1"/>
    <col min="24" max="24" width="2.625" hidden="1" customWidth="1"/>
    <col min="25" max="25" width="7" hidden="1" customWidth="1"/>
    <col min="26" max="26" width="6.625" hidden="1" customWidth="1"/>
    <col min="27" max="36" width="5" hidden="1" customWidth="1"/>
    <col min="37" max="37" width="5.875" hidden="1" customWidth="1"/>
    <col min="38" max="38" width="5.5" hidden="1" customWidth="1"/>
    <col min="39" max="39" width="3.625" hidden="1" customWidth="1"/>
    <col min="40" max="40" width="13" hidden="1" customWidth="1"/>
    <col min="41" max="41" width="7.5" hidden="1" customWidth="1"/>
    <col min="42" max="42" width="7.375" hidden="1" customWidth="1"/>
    <col min="43" max="43" width="4" hidden="1" customWidth="1"/>
    <col min="44" max="44" width="15.125" hidden="1" customWidth="1"/>
    <col min="45" max="45" width="7.125" hidden="1" customWidth="1"/>
    <col min="46" max="46" width="7.875" hidden="1" customWidth="1"/>
    <col min="47" max="47" width="11.625" hidden="1" customWidth="1"/>
    <col min="48" max="48" width="4.625" hidden="1" customWidth="1"/>
    <col min="49" max="49" width="5.625" hidden="1" customWidth="1"/>
    <col min="50" max="50" width="5.5" hidden="1" customWidth="1"/>
    <col min="51" max="51" width="8" hidden="1" customWidth="1"/>
    <col min="52" max="52" width="7.5" hidden="1" customWidth="1"/>
    <col min="53" max="53" width="5.625" customWidth="1"/>
    <col min="54" max="54" width="10.875" customWidth="1"/>
    <col min="55" max="55" width="6.375" customWidth="1"/>
  </cols>
  <sheetData>
    <row r="1" spans="1:55" ht="15.95" customHeight="1">
      <c r="R1" s="2"/>
      <c r="W1" s="44" t="s">
        <v>0</v>
      </c>
      <c r="X1" s="8"/>
      <c r="AN1" s="41" t="s">
        <v>1</v>
      </c>
      <c r="AO1" s="41"/>
    </row>
    <row r="2" spans="1:55">
      <c r="A2" s="18" t="s">
        <v>2</v>
      </c>
      <c r="B2" s="17" t="s">
        <v>3</v>
      </c>
      <c r="R2" s="2"/>
      <c r="W2" s="44"/>
      <c r="X2" s="8"/>
      <c r="AN2" s="37" t="e">
        <f>IF(AP8&lt;25,"DESCLASSIFICADO PQUAL &lt;P25",(AP3*0.15)+(AS3*0.85))</f>
        <v>#NUM!</v>
      </c>
      <c r="AO2" s="1"/>
    </row>
    <row r="3" spans="1:55">
      <c r="A3" s="18" t="s">
        <v>4</v>
      </c>
      <c r="B3" s="1">
        <f>VLOOKUP(B2,'TABELAS - NÃO EDITAR'!B:C,2,0)</f>
        <v>6</v>
      </c>
      <c r="C3" s="1"/>
      <c r="R3" s="2"/>
      <c r="W3" s="44"/>
      <c r="X3" s="8"/>
      <c r="AN3" s="41" t="s">
        <v>5</v>
      </c>
      <c r="AO3" s="41"/>
      <c r="AP3" t="str">
        <f>IF(B3=7,"10",IF(B3=6,"8",IF(B3=5,"6",IF(B3=4,"4",IF(B3=3,"2")))))</f>
        <v>8</v>
      </c>
      <c r="AR3" s="41" t="s">
        <v>6</v>
      </c>
      <c r="AS3" t="e">
        <f>(AP5*0.4)+(AS5*0.25)+(AW5*0.2)+(AZ5*0.15)</f>
        <v>#NUM!</v>
      </c>
    </row>
    <row r="4" spans="1:55">
      <c r="B4" s="1"/>
      <c r="C4" s="1"/>
      <c r="E4" s="43" t="s">
        <v>7</v>
      </c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2"/>
      <c r="W4" s="44"/>
      <c r="X4" s="8"/>
      <c r="AN4" s="1"/>
      <c r="AO4" s="1"/>
    </row>
    <row r="5" spans="1:55">
      <c r="B5" s="41" t="s">
        <v>8</v>
      </c>
      <c r="C5" s="41"/>
      <c r="D5" s="41" t="s">
        <v>9</v>
      </c>
      <c r="E5" s="41" t="s">
        <v>10</v>
      </c>
      <c r="F5" s="41" t="s">
        <v>11</v>
      </c>
      <c r="G5" s="41" t="s">
        <v>12</v>
      </c>
      <c r="H5" s="41" t="s">
        <v>13</v>
      </c>
      <c r="I5" s="41" t="s">
        <v>14</v>
      </c>
      <c r="J5" s="41" t="s">
        <v>15</v>
      </c>
      <c r="K5" s="41" t="s">
        <v>16</v>
      </c>
      <c r="L5" s="41" t="s">
        <v>17</v>
      </c>
      <c r="M5" s="41" t="s">
        <v>18</v>
      </c>
      <c r="N5" s="41" t="s">
        <v>19</v>
      </c>
      <c r="O5" s="41" t="s">
        <v>20</v>
      </c>
      <c r="P5" s="41" t="s">
        <v>21</v>
      </c>
      <c r="Q5" s="41" t="s">
        <v>22</v>
      </c>
      <c r="R5" s="2"/>
      <c r="T5" s="7" t="s">
        <v>23</v>
      </c>
      <c r="U5" s="41"/>
      <c r="W5" s="44"/>
      <c r="X5" s="8"/>
      <c r="Y5" s="41" t="s">
        <v>10</v>
      </c>
      <c r="Z5" s="41" t="s">
        <v>11</v>
      </c>
      <c r="AA5" s="41" t="s">
        <v>12</v>
      </c>
      <c r="AB5" s="41" t="s">
        <v>13</v>
      </c>
      <c r="AC5" s="41" t="s">
        <v>14</v>
      </c>
      <c r="AD5" s="41" t="s">
        <v>15</v>
      </c>
      <c r="AE5" s="41" t="s">
        <v>16</v>
      </c>
      <c r="AF5" s="41" t="s">
        <v>17</v>
      </c>
      <c r="AG5" s="41" t="s">
        <v>18</v>
      </c>
      <c r="AH5" s="41" t="s">
        <v>19</v>
      </c>
      <c r="AI5" s="41" t="s">
        <v>20</v>
      </c>
      <c r="AJ5" s="41" t="s">
        <v>21</v>
      </c>
      <c r="AK5" s="41" t="s">
        <v>22</v>
      </c>
      <c r="AL5" s="41" t="s">
        <v>24</v>
      </c>
      <c r="AN5" s="41" t="s">
        <v>25</v>
      </c>
      <c r="AO5" s="41"/>
      <c r="AP5" s="35" t="e">
        <f>AP8/10</f>
        <v>#NUM!</v>
      </c>
      <c r="AR5" s="41" t="s">
        <v>26</v>
      </c>
      <c r="AS5" s="35" t="e">
        <f>IF(AR6&gt;=AS9,AT9,IF(AR6&gt;=AS10,AT10,IF(AR6&gt;=AS11,AT11,IF(AR6&lt;AS11,AT12,"OPS"))))</f>
        <v>#NUM!</v>
      </c>
      <c r="AU5" s="41" t="s">
        <v>27</v>
      </c>
      <c r="AV5" s="41"/>
      <c r="AW5" s="36">
        <f>IF(AV8&gt;=AU11,AV11,IF(AV8&gt;=AU12,AV12,IF(AV8&gt;=AU13,AV13,IF(AV8&gt;=AU14,AV14,IF(AV8&gt;AU14,AV15,)))))</f>
        <v>0</v>
      </c>
      <c r="AY5" s="41" t="s">
        <v>28</v>
      </c>
      <c r="AZ5" s="41">
        <f>IF(AZ8&gt;=10,10,AZ7)</f>
        <v>0</v>
      </c>
    </row>
    <row r="6" spans="1:55">
      <c r="A6" s="18" t="s">
        <v>29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t="str">
        <f t="shared" ref="R6" si="0">IF(SUM(E6:Q6)&gt;=9,"APENAS 8 ITENS, POR FAVOR","OK")</f>
        <v>OK</v>
      </c>
      <c r="T6" s="41" t="s">
        <v>30</v>
      </c>
      <c r="U6" s="41" t="s">
        <v>31</v>
      </c>
      <c r="W6" s="44"/>
      <c r="X6" s="8"/>
      <c r="Y6">
        <f>E6*'TABELAS - NÃO EDITAR'!$F$4</f>
        <v>0</v>
      </c>
      <c r="Z6">
        <f>F6*'TABELAS - NÃO EDITAR'!$F$5</f>
        <v>0</v>
      </c>
      <c r="AA6">
        <f>G6*'TABELAS - NÃO EDITAR'!$F$6</f>
        <v>0</v>
      </c>
      <c r="AB6">
        <f>H6*'TABELAS - NÃO EDITAR'!$F$7</f>
        <v>0</v>
      </c>
      <c r="AC6">
        <f>I6*'TABELAS - NÃO EDITAR'!$F$8</f>
        <v>0</v>
      </c>
      <c r="AD6">
        <f>J6*'TABELAS - NÃO EDITAR'!$F$9</f>
        <v>0</v>
      </c>
      <c r="AE6">
        <f>K6*'TABELAS - NÃO EDITAR'!$F$10</f>
        <v>0</v>
      </c>
      <c r="AF6">
        <f>L6*'TABELAS - NÃO EDITAR'!$F$12</f>
        <v>0</v>
      </c>
      <c r="AG6">
        <f>M6*'TABELAS - NÃO EDITAR'!$F$13</f>
        <v>0</v>
      </c>
      <c r="AH6">
        <f>N6*'TABELAS - NÃO EDITAR'!$F$14</f>
        <v>0</v>
      </c>
      <c r="AI6">
        <f>O6*'TABELAS - NÃO EDITAR'!$J$7</f>
        <v>0</v>
      </c>
      <c r="AJ6">
        <f>P6*'TABELAS - NÃO EDITAR'!$F$18</f>
        <v>0</v>
      </c>
      <c r="AK6">
        <f>Q6*'TABELAS - NÃO EDITAR'!$F$19</f>
        <v>0</v>
      </c>
      <c r="AL6" t="str">
        <f>IF(SUM(Y6:AK6)=0,"",SUM(Y6:AK6))</f>
        <v/>
      </c>
      <c r="AN6" s="3" t="e">
        <f>IF(AL6&gt;=AO8,"QUARTO QUARTIL",IF(AL6&gt;=AP9,"TERCEIRO QUARTIL",IF(AL6&gt;=AP10,"SEGUNDO QUARTIL",IF(AL6&lt;AP10,"PRIMEIRO QUARTIL","OPS"))))</f>
        <v>#NUM!</v>
      </c>
      <c r="AO6" s="3"/>
      <c r="AQ6" s="3"/>
      <c r="AR6" s="19">
        <f>$D$6</f>
        <v>0</v>
      </c>
      <c r="AT6" s="3"/>
      <c r="AU6" s="3" t="s">
        <v>30</v>
      </c>
      <c r="AV6" s="3">
        <f>T7*1</f>
        <v>0</v>
      </c>
      <c r="AX6" s="3"/>
      <c r="AY6" s="3" t="s">
        <v>32</v>
      </c>
      <c r="AZ6" s="3">
        <f>IF(U12="X",10,0)</f>
        <v>0</v>
      </c>
      <c r="BA6" s="3"/>
    </row>
    <row r="7" spans="1:55">
      <c r="S7" s="42" t="s">
        <v>33</v>
      </c>
      <c r="T7" s="15"/>
      <c r="U7" s="15"/>
      <c r="W7" s="44"/>
      <c r="X7" s="8"/>
      <c r="AN7" s="3"/>
      <c r="AO7" s="3"/>
      <c r="AP7" s="3"/>
      <c r="AQ7" s="3"/>
      <c r="AR7" s="3"/>
      <c r="AS7" s="3"/>
      <c r="AT7" s="3"/>
      <c r="AU7" s="3" t="s">
        <v>31</v>
      </c>
      <c r="AV7" s="3">
        <f>U7*2</f>
        <v>0</v>
      </c>
      <c r="AW7" s="3"/>
      <c r="AX7" s="3"/>
      <c r="AY7" s="3" t="s">
        <v>34</v>
      </c>
      <c r="AZ7" s="3">
        <f>IF(U13="X",5,0)</f>
        <v>0</v>
      </c>
      <c r="BA7" s="3"/>
    </row>
    <row r="8" spans="1:55">
      <c r="W8" s="44"/>
      <c r="X8" s="8"/>
      <c r="Y8" s="2">
        <v>100</v>
      </c>
      <c r="Z8" s="2">
        <v>80</v>
      </c>
      <c r="AA8" s="2">
        <v>60</v>
      </c>
      <c r="AB8" s="2">
        <v>40</v>
      </c>
      <c r="AC8" s="2">
        <v>20</v>
      </c>
      <c r="AD8" s="2">
        <v>10</v>
      </c>
      <c r="AE8" s="2">
        <v>5</v>
      </c>
      <c r="AF8" s="2">
        <v>100</v>
      </c>
      <c r="AG8" s="2">
        <v>75</v>
      </c>
      <c r="AH8" s="2">
        <v>50</v>
      </c>
      <c r="AI8" s="2">
        <v>25</v>
      </c>
      <c r="AJ8" s="2"/>
      <c r="AK8" s="2">
        <v>0</v>
      </c>
      <c r="AN8" s="19">
        <v>100</v>
      </c>
      <c r="AO8" s="3" t="e">
        <f>PERCENTILE($AL$10:$AL$99,AN8/100)</f>
        <v>#NUM!</v>
      </c>
      <c r="AP8" s="19" t="e">
        <f>IF(AL6&gt;AO8,100,101-MATCH(AL6,AO8:AO84,-1))</f>
        <v>#NUM!</v>
      </c>
      <c r="AQ8" s="3"/>
      <c r="AR8" s="3" t="s">
        <v>35</v>
      </c>
      <c r="AS8" s="3" t="e">
        <f>MEDIAN(D10:D83)</f>
        <v>#NUM!</v>
      </c>
      <c r="AT8" s="3"/>
      <c r="AU8" s="3" t="s">
        <v>36</v>
      </c>
      <c r="AV8" s="3">
        <f>SUM(AV6:AV7)</f>
        <v>0</v>
      </c>
      <c r="AW8" s="3"/>
      <c r="AX8" s="3"/>
      <c r="AY8" s="3" t="s">
        <v>37</v>
      </c>
      <c r="AZ8" s="3">
        <f>SUM(AZ6:AZ7)</f>
        <v>0</v>
      </c>
      <c r="BA8" s="3"/>
    </row>
    <row r="9" spans="1:55">
      <c r="A9" s="41" t="s">
        <v>38</v>
      </c>
      <c r="B9" s="41" t="s">
        <v>39</v>
      </c>
      <c r="C9" s="41"/>
      <c r="D9" s="41" t="s">
        <v>9</v>
      </c>
      <c r="E9" s="41" t="s">
        <v>10</v>
      </c>
      <c r="F9" s="41" t="s">
        <v>11</v>
      </c>
      <c r="G9" s="41" t="s">
        <v>12</v>
      </c>
      <c r="H9" s="41" t="s">
        <v>13</v>
      </c>
      <c r="I9" s="41" t="s">
        <v>14</v>
      </c>
      <c r="J9" s="41" t="s">
        <v>15</v>
      </c>
      <c r="K9" s="41" t="s">
        <v>16</v>
      </c>
      <c r="L9" s="41" t="s">
        <v>17</v>
      </c>
      <c r="M9" s="41" t="s">
        <v>18</v>
      </c>
      <c r="N9" s="41" t="s">
        <v>19</v>
      </c>
      <c r="O9" s="41" t="s">
        <v>40</v>
      </c>
      <c r="P9" s="41" t="s">
        <v>21</v>
      </c>
      <c r="Q9" s="41" t="s">
        <v>22</v>
      </c>
      <c r="W9" s="44"/>
      <c r="X9" s="8"/>
      <c r="Y9" s="41" t="s">
        <v>10</v>
      </c>
      <c r="Z9" s="41" t="s">
        <v>11</v>
      </c>
      <c r="AA9" s="41" t="s">
        <v>12</v>
      </c>
      <c r="AB9" s="41" t="s">
        <v>13</v>
      </c>
      <c r="AC9" s="41" t="s">
        <v>14</v>
      </c>
      <c r="AD9" s="41" t="s">
        <v>15</v>
      </c>
      <c r="AE9" s="41" t="s">
        <v>16</v>
      </c>
      <c r="AF9" s="41" t="s">
        <v>17</v>
      </c>
      <c r="AG9" s="41" t="s">
        <v>18</v>
      </c>
      <c r="AH9" s="41" t="s">
        <v>19</v>
      </c>
      <c r="AI9" s="41" t="s">
        <v>40</v>
      </c>
      <c r="AJ9" s="41" t="s">
        <v>21</v>
      </c>
      <c r="AK9" s="41" t="s">
        <v>41</v>
      </c>
      <c r="AL9" s="41" t="s">
        <v>24</v>
      </c>
      <c r="AN9" s="19">
        <v>99</v>
      </c>
      <c r="AO9" s="3" t="e">
        <f>PERCENTILE($AL$10:$AL$99,AN9/100)</f>
        <v>#NUM!</v>
      </c>
      <c r="AP9" s="19"/>
      <c r="AQ9" s="3"/>
      <c r="AR9" s="20" t="s">
        <v>42</v>
      </c>
      <c r="AS9" s="3" t="e">
        <f>$AS$8*1.2</f>
        <v>#NUM!</v>
      </c>
      <c r="AT9" s="38">
        <v>10</v>
      </c>
      <c r="AU9" s="3"/>
      <c r="AV9" s="3"/>
      <c r="AW9" s="3"/>
      <c r="AX9" s="3"/>
      <c r="AY9" s="3"/>
      <c r="AZ9" s="3"/>
      <c r="BA9" s="3"/>
    </row>
    <row r="10" spans="1:55">
      <c r="A10" s="18">
        <v>1</v>
      </c>
      <c r="B10" s="13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t="str">
        <f>IF(SUM(E10:Q10)&gt;=9,"APENAS 8 ITENS, POR FAVOR","OK")</f>
        <v>OK</v>
      </c>
      <c r="T10" s="7" t="s">
        <v>43</v>
      </c>
      <c r="U10" s="41"/>
      <c r="W10" s="44"/>
      <c r="X10" s="8"/>
      <c r="Y10">
        <f>E10*'TABELAS - NÃO EDITAR'!$F$4</f>
        <v>0</v>
      </c>
      <c r="Z10">
        <f>F10*'TABELAS - NÃO EDITAR'!$F$5</f>
        <v>0</v>
      </c>
      <c r="AA10">
        <f>G10*'TABELAS - NÃO EDITAR'!$F$6</f>
        <v>0</v>
      </c>
      <c r="AB10">
        <f>H10*'TABELAS - NÃO EDITAR'!$F$7</f>
        <v>0</v>
      </c>
      <c r="AC10">
        <f>I10*'TABELAS - NÃO EDITAR'!$F$8</f>
        <v>0</v>
      </c>
      <c r="AD10">
        <f>J10*'TABELAS - NÃO EDITAR'!$F$9</f>
        <v>0</v>
      </c>
      <c r="AE10">
        <f>K10*'TABELAS - NÃO EDITAR'!$F$10</f>
        <v>0</v>
      </c>
      <c r="AF10">
        <f>L10*'TABELAS - NÃO EDITAR'!$F$12</f>
        <v>0</v>
      </c>
      <c r="AG10">
        <f>M10*'TABELAS - NÃO EDITAR'!$F$13</f>
        <v>0</v>
      </c>
      <c r="AH10">
        <f>N10*'TABELAS - NÃO EDITAR'!$F$14</f>
        <v>0</v>
      </c>
      <c r="AI10">
        <f>O10*'TABELAS - NÃO EDITAR'!$J$7</f>
        <v>0</v>
      </c>
      <c r="AJ10">
        <f>P10*'TABELAS - NÃO EDITAR'!$F$18</f>
        <v>0</v>
      </c>
      <c r="AK10">
        <f>Q10*'TABELAS - NÃO EDITAR'!$F$19</f>
        <v>0</v>
      </c>
      <c r="AL10" t="str">
        <f>IF(SUM(Y10:AK10)=0,"",SUM(Y10:AK10))</f>
        <v/>
      </c>
      <c r="AN10" s="19">
        <v>98</v>
      </c>
      <c r="AO10" s="3" t="e">
        <f t="shared" ref="AO10:AO73" si="1">PERCENTILE($AL$10:$AL$99,AN10/100)</f>
        <v>#NUM!</v>
      </c>
      <c r="AP10" s="19"/>
      <c r="AQ10" s="3"/>
      <c r="AR10" s="3" t="s">
        <v>44</v>
      </c>
      <c r="AS10" s="3" t="e">
        <f>$AS$8*1.1</f>
        <v>#NUM!</v>
      </c>
      <c r="AT10" s="38">
        <v>7.5</v>
      </c>
      <c r="AU10" s="3"/>
      <c r="AV10" s="3"/>
      <c r="AW10" s="3"/>
      <c r="AX10" s="3"/>
      <c r="AY10" s="3"/>
      <c r="AZ10" s="3"/>
      <c r="BA10" s="3"/>
    </row>
    <row r="11" spans="1:55">
      <c r="A11" s="18">
        <v>2</v>
      </c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t="str">
        <f t="shared" ref="R11:R39" si="2">IF(SUM(E11:Q11)&gt;=9,"APENAS 8 ITENS, POR FAVOR","OK")</f>
        <v>OK</v>
      </c>
      <c r="T11" s="7" t="s">
        <v>45</v>
      </c>
      <c r="U11" s="41"/>
      <c r="W11" s="44"/>
      <c r="X11" s="8"/>
      <c r="Y11">
        <f t="shared" ref="Y11:Y39" si="3">E11*$Y$8</f>
        <v>0</v>
      </c>
      <c r="Z11">
        <f t="shared" ref="Z11:Z39" si="4">F11*$Z$8</f>
        <v>0</v>
      </c>
      <c r="AA11">
        <f t="shared" ref="AA11:AA39" si="5">G11*$AA$8</f>
        <v>0</v>
      </c>
      <c r="AB11">
        <f t="shared" ref="AB11:AB39" si="6">H11*$AB$8</f>
        <v>0</v>
      </c>
      <c r="AC11">
        <f t="shared" ref="AC11:AC39" si="7">I11*$AC$8</f>
        <v>0</v>
      </c>
      <c r="AD11">
        <f t="shared" ref="AD11:AD39" si="8">J11*$AD$8</f>
        <v>0</v>
      </c>
      <c r="AE11">
        <f t="shared" ref="AE11:AE39" si="9">K11*$AE$8</f>
        <v>0</v>
      </c>
      <c r="AF11">
        <f t="shared" ref="AF11:AF39" si="10">L11*$AF$8</f>
        <v>0</v>
      </c>
      <c r="AG11">
        <f t="shared" ref="AG11:AG39" si="11">M11*$AG$8</f>
        <v>0</v>
      </c>
      <c r="AH11">
        <f t="shared" ref="AH11:AH39" si="12">N11*$AH$8</f>
        <v>0</v>
      </c>
      <c r="AI11">
        <f t="shared" ref="AI11:AI39" si="13">O11*$AI$8</f>
        <v>0</v>
      </c>
      <c r="AJ11">
        <f>P11*'TABELAS - NÃO EDITAR'!$F$18</f>
        <v>0</v>
      </c>
      <c r="AK11">
        <f>Q11*'TABELAS - NÃO EDITAR'!$F$19</f>
        <v>0</v>
      </c>
      <c r="AL11" t="str">
        <f t="shared" ref="AL11:AL39" si="14">IF(SUM(Y11:AK11)=0,"",SUM(Y11:AK11))</f>
        <v/>
      </c>
      <c r="AN11" s="19">
        <v>97</v>
      </c>
      <c r="AO11" s="3" t="e">
        <f t="shared" si="1"/>
        <v>#NUM!</v>
      </c>
      <c r="AP11" s="19"/>
      <c r="AQ11" s="3"/>
      <c r="AR11" s="3" t="s">
        <v>46</v>
      </c>
      <c r="AS11" s="3" t="e">
        <f>AS8</f>
        <v>#NUM!</v>
      </c>
      <c r="AT11" s="38">
        <v>5</v>
      </c>
      <c r="AU11" s="2">
        <v>10</v>
      </c>
      <c r="AV11" s="2">
        <v>10</v>
      </c>
      <c r="AW11" s="3"/>
      <c r="AX11" s="3"/>
      <c r="AY11" s="3"/>
      <c r="AZ11" s="3"/>
      <c r="BA11" s="3"/>
    </row>
    <row r="12" spans="1:55">
      <c r="A12" s="18">
        <v>3</v>
      </c>
      <c r="B12" s="13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t="str">
        <f t="shared" si="2"/>
        <v>OK</v>
      </c>
      <c r="S12" s="45" t="s">
        <v>47</v>
      </c>
      <c r="T12" s="45"/>
      <c r="U12" s="16"/>
      <c r="W12" s="44"/>
      <c r="X12" s="8"/>
      <c r="Y12">
        <f t="shared" si="3"/>
        <v>0</v>
      </c>
      <c r="Z12">
        <f t="shared" si="4"/>
        <v>0</v>
      </c>
      <c r="AA12">
        <f t="shared" si="5"/>
        <v>0</v>
      </c>
      <c r="AB12">
        <f t="shared" si="6"/>
        <v>0</v>
      </c>
      <c r="AC12">
        <f t="shared" si="7"/>
        <v>0</v>
      </c>
      <c r="AD12">
        <f t="shared" si="8"/>
        <v>0</v>
      </c>
      <c r="AE12">
        <f t="shared" si="9"/>
        <v>0</v>
      </c>
      <c r="AF12">
        <f t="shared" si="10"/>
        <v>0</v>
      </c>
      <c r="AG12">
        <f t="shared" si="11"/>
        <v>0</v>
      </c>
      <c r="AH12">
        <f t="shared" si="12"/>
        <v>0</v>
      </c>
      <c r="AI12">
        <f t="shared" si="13"/>
        <v>0</v>
      </c>
      <c r="AJ12">
        <f>P12*'TABELAS - NÃO EDITAR'!$F$18</f>
        <v>0</v>
      </c>
      <c r="AK12">
        <f>Q12*'TABELAS - NÃO EDITAR'!$F$19</f>
        <v>0</v>
      </c>
      <c r="AL12" t="str">
        <f t="shared" si="14"/>
        <v/>
      </c>
      <c r="AN12" s="19">
        <v>96</v>
      </c>
      <c r="AO12" s="3" t="e">
        <f t="shared" si="1"/>
        <v>#NUM!</v>
      </c>
      <c r="AP12" s="19"/>
      <c r="AQ12" s="3"/>
      <c r="AR12" s="3"/>
      <c r="AS12" s="3"/>
      <c r="AT12" s="38">
        <v>0</v>
      </c>
      <c r="AU12" s="2">
        <v>7</v>
      </c>
      <c r="AV12" s="2">
        <v>7.5</v>
      </c>
      <c r="AW12" s="3"/>
      <c r="AX12" s="3"/>
      <c r="AY12" s="3"/>
      <c r="AZ12" s="3"/>
      <c r="BA12" s="3"/>
    </row>
    <row r="13" spans="1:55">
      <c r="A13" s="18">
        <v>4</v>
      </c>
      <c r="B13" s="13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t="str">
        <f t="shared" si="2"/>
        <v>OK</v>
      </c>
      <c r="S13" s="45" t="s">
        <v>48</v>
      </c>
      <c r="T13" s="45"/>
      <c r="U13" s="16"/>
      <c r="W13" s="44"/>
      <c r="X13" s="8"/>
      <c r="Y13">
        <f t="shared" si="3"/>
        <v>0</v>
      </c>
      <c r="Z13">
        <f t="shared" si="4"/>
        <v>0</v>
      </c>
      <c r="AA13">
        <f t="shared" si="5"/>
        <v>0</v>
      </c>
      <c r="AB13">
        <f t="shared" si="6"/>
        <v>0</v>
      </c>
      <c r="AC13">
        <f t="shared" si="7"/>
        <v>0</v>
      </c>
      <c r="AD13">
        <f t="shared" si="8"/>
        <v>0</v>
      </c>
      <c r="AE13">
        <f t="shared" si="9"/>
        <v>0</v>
      </c>
      <c r="AF13">
        <f t="shared" si="10"/>
        <v>0</v>
      </c>
      <c r="AG13">
        <f t="shared" si="11"/>
        <v>0</v>
      </c>
      <c r="AH13">
        <f t="shared" si="12"/>
        <v>0</v>
      </c>
      <c r="AI13">
        <f t="shared" si="13"/>
        <v>0</v>
      </c>
      <c r="AJ13">
        <f>P13*'TABELAS - NÃO EDITAR'!$F$18</f>
        <v>0</v>
      </c>
      <c r="AK13">
        <f>Q13*'TABELAS - NÃO EDITAR'!$F$19</f>
        <v>0</v>
      </c>
      <c r="AL13" t="str">
        <f t="shared" si="14"/>
        <v/>
      </c>
      <c r="AN13" s="19">
        <v>95</v>
      </c>
      <c r="AO13" s="3" t="e">
        <f t="shared" si="1"/>
        <v>#NUM!</v>
      </c>
      <c r="AP13" s="19"/>
      <c r="AQ13" s="3"/>
      <c r="AR13" s="3"/>
      <c r="AS13" s="3"/>
      <c r="AT13" s="11"/>
      <c r="AU13" s="2">
        <v>4</v>
      </c>
      <c r="AV13" s="2">
        <v>5</v>
      </c>
      <c r="AW13" s="3"/>
      <c r="AX13" s="3"/>
      <c r="AY13" s="3"/>
      <c r="AZ13" s="3"/>
      <c r="BA13" s="3"/>
    </row>
    <row r="14" spans="1:55">
      <c r="A14" s="18">
        <v>5</v>
      </c>
      <c r="B14" s="13"/>
      <c r="C14" s="14"/>
      <c r="D14" s="14"/>
      <c r="E14" s="39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t="str">
        <f t="shared" si="2"/>
        <v>OK</v>
      </c>
      <c r="W14" s="44"/>
      <c r="X14" s="8"/>
      <c r="Y14">
        <f t="shared" si="3"/>
        <v>0</v>
      </c>
      <c r="Z14">
        <f t="shared" si="4"/>
        <v>0</v>
      </c>
      <c r="AA14">
        <f t="shared" si="5"/>
        <v>0</v>
      </c>
      <c r="AB14">
        <f t="shared" si="6"/>
        <v>0</v>
      </c>
      <c r="AC14">
        <f t="shared" si="7"/>
        <v>0</v>
      </c>
      <c r="AD14">
        <f t="shared" si="8"/>
        <v>0</v>
      </c>
      <c r="AE14">
        <f t="shared" si="9"/>
        <v>0</v>
      </c>
      <c r="AF14">
        <f t="shared" si="10"/>
        <v>0</v>
      </c>
      <c r="AG14">
        <f t="shared" si="11"/>
        <v>0</v>
      </c>
      <c r="AH14">
        <f t="shared" si="12"/>
        <v>0</v>
      </c>
      <c r="AI14">
        <f t="shared" si="13"/>
        <v>0</v>
      </c>
      <c r="AJ14">
        <f>P14*'TABELAS - NÃO EDITAR'!$F$18</f>
        <v>0</v>
      </c>
      <c r="AK14">
        <f>Q14*'TABELAS - NÃO EDITAR'!$F$19</f>
        <v>0</v>
      </c>
      <c r="AL14" t="str">
        <f t="shared" si="14"/>
        <v/>
      </c>
      <c r="AN14" s="19">
        <v>94</v>
      </c>
      <c r="AO14" s="3" t="e">
        <f t="shared" si="1"/>
        <v>#NUM!</v>
      </c>
      <c r="AP14" s="19"/>
      <c r="AQ14" s="3"/>
      <c r="AR14" s="3"/>
      <c r="AS14" s="3"/>
      <c r="AT14" s="3"/>
      <c r="AU14" s="2">
        <v>1</v>
      </c>
      <c r="AV14" s="2">
        <v>2.5</v>
      </c>
      <c r="AW14" s="3"/>
      <c r="AX14" s="3"/>
      <c r="AY14" s="3"/>
      <c r="AZ14" s="3"/>
      <c r="BA14" s="3"/>
    </row>
    <row r="15" spans="1:55">
      <c r="A15" s="18">
        <v>6</v>
      </c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t="str">
        <f t="shared" si="2"/>
        <v>OK</v>
      </c>
      <c r="W15" s="44"/>
      <c r="X15" s="8"/>
      <c r="Y15">
        <f t="shared" si="3"/>
        <v>0</v>
      </c>
      <c r="Z15">
        <f t="shared" si="4"/>
        <v>0</v>
      </c>
      <c r="AA15">
        <f t="shared" si="5"/>
        <v>0</v>
      </c>
      <c r="AB15">
        <f t="shared" si="6"/>
        <v>0</v>
      </c>
      <c r="AC15">
        <f t="shared" si="7"/>
        <v>0</v>
      </c>
      <c r="AD15">
        <f t="shared" si="8"/>
        <v>0</v>
      </c>
      <c r="AE15">
        <f t="shared" si="9"/>
        <v>0</v>
      </c>
      <c r="AF15">
        <f t="shared" si="10"/>
        <v>0</v>
      </c>
      <c r="AG15">
        <f t="shared" si="11"/>
        <v>0</v>
      </c>
      <c r="AH15">
        <f t="shared" si="12"/>
        <v>0</v>
      </c>
      <c r="AI15">
        <f t="shared" si="13"/>
        <v>0</v>
      </c>
      <c r="AJ15">
        <f>P15*'TABELAS - NÃO EDITAR'!$F$18</f>
        <v>0</v>
      </c>
      <c r="AK15">
        <f>Q15*'TABELAS - NÃO EDITAR'!$F$19</f>
        <v>0</v>
      </c>
      <c r="AL15" t="str">
        <f t="shared" si="14"/>
        <v/>
      </c>
      <c r="AN15" s="19">
        <v>93</v>
      </c>
      <c r="AO15" s="3" t="e">
        <f t="shared" si="1"/>
        <v>#NUM!</v>
      </c>
      <c r="AP15" s="19"/>
      <c r="AQ15" s="3"/>
      <c r="AR15" s="3"/>
      <c r="AS15" s="3"/>
      <c r="AT15" s="3"/>
      <c r="AU15" s="2">
        <v>0</v>
      </c>
      <c r="AV15" s="2">
        <v>0</v>
      </c>
      <c r="AW15" s="3"/>
      <c r="AX15" s="3"/>
      <c r="AY15" s="3"/>
      <c r="AZ15" s="3"/>
      <c r="BA15" s="3"/>
    </row>
    <row r="16" spans="1:55">
      <c r="A16" s="18">
        <v>7</v>
      </c>
      <c r="B16" s="13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t="str">
        <f t="shared" si="2"/>
        <v>OK</v>
      </c>
      <c r="W16" s="44"/>
      <c r="X16" s="8"/>
      <c r="Y16">
        <f t="shared" si="3"/>
        <v>0</v>
      </c>
      <c r="Z16">
        <f t="shared" si="4"/>
        <v>0</v>
      </c>
      <c r="AA16">
        <f t="shared" si="5"/>
        <v>0</v>
      </c>
      <c r="AB16">
        <f t="shared" si="6"/>
        <v>0</v>
      </c>
      <c r="AC16">
        <f t="shared" si="7"/>
        <v>0</v>
      </c>
      <c r="AD16">
        <f t="shared" si="8"/>
        <v>0</v>
      </c>
      <c r="AE16">
        <f t="shared" si="9"/>
        <v>0</v>
      </c>
      <c r="AF16">
        <f t="shared" si="10"/>
        <v>0</v>
      </c>
      <c r="AG16">
        <f t="shared" si="11"/>
        <v>0</v>
      </c>
      <c r="AH16">
        <f t="shared" si="12"/>
        <v>0</v>
      </c>
      <c r="AI16">
        <f t="shared" si="13"/>
        <v>0</v>
      </c>
      <c r="AJ16">
        <f>P16*'TABELAS - NÃO EDITAR'!$F$18</f>
        <v>0</v>
      </c>
      <c r="AK16">
        <f>Q16*'TABELAS - NÃO EDITAR'!$F$19</f>
        <v>0</v>
      </c>
      <c r="AL16" t="str">
        <f t="shared" si="14"/>
        <v/>
      </c>
      <c r="AN16" s="19">
        <v>92</v>
      </c>
      <c r="AO16" s="3" t="e">
        <f t="shared" si="1"/>
        <v>#NUM!</v>
      </c>
      <c r="AP16" s="19"/>
      <c r="AQ16" s="3"/>
      <c r="AR16" s="3"/>
      <c r="AS16" s="3"/>
      <c r="AT16" s="3"/>
      <c r="AW16" s="3"/>
      <c r="AX16" s="3"/>
      <c r="AY16" s="3"/>
      <c r="AZ16" s="3"/>
      <c r="BA16" s="3"/>
      <c r="BB16" s="3"/>
      <c r="BC16" s="3"/>
    </row>
    <row r="17" spans="1:55">
      <c r="A17" s="18">
        <v>8</v>
      </c>
      <c r="B17" s="13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t="str">
        <f t="shared" si="2"/>
        <v>OK</v>
      </c>
      <c r="W17" s="44"/>
      <c r="X17" s="8"/>
      <c r="Y17">
        <f t="shared" si="3"/>
        <v>0</v>
      </c>
      <c r="Z17">
        <f t="shared" si="4"/>
        <v>0</v>
      </c>
      <c r="AA17">
        <f t="shared" si="5"/>
        <v>0</v>
      </c>
      <c r="AB17">
        <f t="shared" si="6"/>
        <v>0</v>
      </c>
      <c r="AC17">
        <f t="shared" si="7"/>
        <v>0</v>
      </c>
      <c r="AD17">
        <f t="shared" si="8"/>
        <v>0</v>
      </c>
      <c r="AE17">
        <f t="shared" si="9"/>
        <v>0</v>
      </c>
      <c r="AF17">
        <f t="shared" si="10"/>
        <v>0</v>
      </c>
      <c r="AG17">
        <f t="shared" si="11"/>
        <v>0</v>
      </c>
      <c r="AH17">
        <f t="shared" si="12"/>
        <v>0</v>
      </c>
      <c r="AI17">
        <f t="shared" si="13"/>
        <v>0</v>
      </c>
      <c r="AJ17">
        <f>P17*'TABELAS - NÃO EDITAR'!$F$18</f>
        <v>0</v>
      </c>
      <c r="AK17">
        <f>Q17*'TABELAS - NÃO EDITAR'!$F$19</f>
        <v>0</v>
      </c>
      <c r="AL17" t="str">
        <f t="shared" si="14"/>
        <v/>
      </c>
      <c r="AN17" s="19">
        <v>91</v>
      </c>
      <c r="AO17" s="3" t="e">
        <f t="shared" si="1"/>
        <v>#NUM!</v>
      </c>
      <c r="AP17" s="19"/>
      <c r="AQ17" s="3"/>
      <c r="AR17" s="3"/>
      <c r="AS17" s="3"/>
      <c r="AT17" s="3"/>
      <c r="AW17" s="3"/>
      <c r="AX17" s="3"/>
      <c r="AY17" s="3"/>
      <c r="AZ17" s="3"/>
      <c r="BA17" s="3"/>
      <c r="BB17" s="3"/>
      <c r="BC17" s="3"/>
    </row>
    <row r="18" spans="1:55">
      <c r="A18" s="18">
        <v>9</v>
      </c>
      <c r="B18" s="13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t="str">
        <f t="shared" si="2"/>
        <v>OK</v>
      </c>
      <c r="W18" s="44"/>
      <c r="X18" s="8"/>
      <c r="Y18">
        <f t="shared" si="3"/>
        <v>0</v>
      </c>
      <c r="Z18">
        <f t="shared" si="4"/>
        <v>0</v>
      </c>
      <c r="AA18">
        <f t="shared" si="5"/>
        <v>0</v>
      </c>
      <c r="AB18">
        <f t="shared" si="6"/>
        <v>0</v>
      </c>
      <c r="AC18">
        <f t="shared" si="7"/>
        <v>0</v>
      </c>
      <c r="AD18">
        <f t="shared" si="8"/>
        <v>0</v>
      </c>
      <c r="AE18">
        <f t="shared" si="9"/>
        <v>0</v>
      </c>
      <c r="AF18">
        <f t="shared" si="10"/>
        <v>0</v>
      </c>
      <c r="AG18">
        <f t="shared" si="11"/>
        <v>0</v>
      </c>
      <c r="AH18">
        <f t="shared" si="12"/>
        <v>0</v>
      </c>
      <c r="AI18">
        <f t="shared" si="13"/>
        <v>0</v>
      </c>
      <c r="AJ18">
        <f>P18*'TABELAS - NÃO EDITAR'!$F$18</f>
        <v>0</v>
      </c>
      <c r="AK18">
        <f>Q18*'TABELAS - NÃO EDITAR'!$F$19</f>
        <v>0</v>
      </c>
      <c r="AL18" t="str">
        <f t="shared" si="14"/>
        <v/>
      </c>
      <c r="AN18" s="19">
        <v>90</v>
      </c>
      <c r="AO18" s="3" t="e">
        <f t="shared" si="1"/>
        <v>#NUM!</v>
      </c>
      <c r="AP18" s="19"/>
      <c r="AQ18" s="3"/>
      <c r="AR18" s="3"/>
      <c r="AS18" s="3"/>
      <c r="AT18" s="3"/>
      <c r="AW18" s="3"/>
      <c r="AX18" s="3"/>
      <c r="AY18" s="3"/>
      <c r="AZ18" s="3"/>
      <c r="BA18" s="3"/>
      <c r="BB18" s="3"/>
      <c r="BC18" s="3"/>
    </row>
    <row r="19" spans="1:55">
      <c r="A19" s="18">
        <v>10</v>
      </c>
      <c r="B19" s="13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t="str">
        <f t="shared" si="2"/>
        <v>OK</v>
      </c>
      <c r="W19" s="44"/>
      <c r="X19" s="8"/>
      <c r="Y19">
        <f t="shared" si="3"/>
        <v>0</v>
      </c>
      <c r="Z19">
        <f t="shared" si="4"/>
        <v>0</v>
      </c>
      <c r="AA19">
        <f t="shared" si="5"/>
        <v>0</v>
      </c>
      <c r="AB19">
        <f t="shared" si="6"/>
        <v>0</v>
      </c>
      <c r="AC19">
        <f t="shared" si="7"/>
        <v>0</v>
      </c>
      <c r="AD19">
        <f t="shared" si="8"/>
        <v>0</v>
      </c>
      <c r="AE19">
        <f t="shared" si="9"/>
        <v>0</v>
      </c>
      <c r="AF19">
        <f t="shared" si="10"/>
        <v>0</v>
      </c>
      <c r="AG19">
        <f t="shared" si="11"/>
        <v>0</v>
      </c>
      <c r="AH19">
        <f t="shared" si="12"/>
        <v>0</v>
      </c>
      <c r="AI19">
        <f t="shared" si="13"/>
        <v>0</v>
      </c>
      <c r="AJ19">
        <f>P19*'TABELAS - NÃO EDITAR'!$F$18</f>
        <v>0</v>
      </c>
      <c r="AK19">
        <f>Q19*'TABELAS - NÃO EDITAR'!$F$19</f>
        <v>0</v>
      </c>
      <c r="AL19" t="str">
        <f t="shared" si="14"/>
        <v/>
      </c>
      <c r="AN19" s="19">
        <v>89</v>
      </c>
      <c r="AO19" s="3" t="e">
        <f t="shared" si="1"/>
        <v>#NUM!</v>
      </c>
      <c r="AP19" s="19"/>
      <c r="AQ19" s="3"/>
      <c r="AR19" s="3"/>
      <c r="AS19" s="3"/>
      <c r="AT19" s="3"/>
      <c r="AW19" s="3"/>
      <c r="AX19" s="3"/>
      <c r="AY19" s="3"/>
      <c r="AZ19" s="3"/>
      <c r="BA19" s="3"/>
      <c r="BB19" s="3"/>
      <c r="BC19" s="3"/>
    </row>
    <row r="20" spans="1:55">
      <c r="A20" s="18">
        <v>11</v>
      </c>
      <c r="B20" s="13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t="str">
        <f t="shared" si="2"/>
        <v>OK</v>
      </c>
      <c r="W20" s="44"/>
      <c r="X20" s="8"/>
      <c r="Y20">
        <f t="shared" si="3"/>
        <v>0</v>
      </c>
      <c r="Z20">
        <f t="shared" si="4"/>
        <v>0</v>
      </c>
      <c r="AA20">
        <f t="shared" si="5"/>
        <v>0</v>
      </c>
      <c r="AB20">
        <f t="shared" si="6"/>
        <v>0</v>
      </c>
      <c r="AC20">
        <f t="shared" si="7"/>
        <v>0</v>
      </c>
      <c r="AD20">
        <f t="shared" si="8"/>
        <v>0</v>
      </c>
      <c r="AE20">
        <f t="shared" si="9"/>
        <v>0</v>
      </c>
      <c r="AF20">
        <f t="shared" si="10"/>
        <v>0</v>
      </c>
      <c r="AG20">
        <f t="shared" si="11"/>
        <v>0</v>
      </c>
      <c r="AH20">
        <f t="shared" si="12"/>
        <v>0</v>
      </c>
      <c r="AI20">
        <f t="shared" si="13"/>
        <v>0</v>
      </c>
      <c r="AJ20">
        <f>P20*'TABELAS - NÃO EDITAR'!$F$18</f>
        <v>0</v>
      </c>
      <c r="AK20">
        <f>Q20*'TABELAS - NÃO EDITAR'!$F$19</f>
        <v>0</v>
      </c>
      <c r="AL20" t="str">
        <f t="shared" si="14"/>
        <v/>
      </c>
      <c r="AN20" s="19">
        <v>88</v>
      </c>
      <c r="AO20" s="3" t="e">
        <f t="shared" si="1"/>
        <v>#NUM!</v>
      </c>
      <c r="AP20" s="19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</row>
    <row r="21" spans="1:55">
      <c r="A21" s="18">
        <v>12</v>
      </c>
      <c r="B21" s="13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t="str">
        <f t="shared" si="2"/>
        <v>OK</v>
      </c>
      <c r="W21" s="9"/>
      <c r="X21" s="1"/>
      <c r="Y21">
        <f t="shared" si="3"/>
        <v>0</v>
      </c>
      <c r="Z21">
        <f t="shared" si="4"/>
        <v>0</v>
      </c>
      <c r="AA21">
        <f t="shared" si="5"/>
        <v>0</v>
      </c>
      <c r="AB21">
        <f t="shared" si="6"/>
        <v>0</v>
      </c>
      <c r="AC21">
        <f t="shared" si="7"/>
        <v>0</v>
      </c>
      <c r="AD21">
        <f t="shared" si="8"/>
        <v>0</v>
      </c>
      <c r="AE21">
        <f t="shared" si="9"/>
        <v>0</v>
      </c>
      <c r="AF21">
        <f t="shared" si="10"/>
        <v>0</v>
      </c>
      <c r="AG21">
        <f t="shared" si="11"/>
        <v>0</v>
      </c>
      <c r="AH21">
        <f t="shared" si="12"/>
        <v>0</v>
      </c>
      <c r="AI21">
        <f t="shared" si="13"/>
        <v>0</v>
      </c>
      <c r="AJ21">
        <f>P21*'TABELAS - NÃO EDITAR'!$F$18</f>
        <v>0</v>
      </c>
      <c r="AK21">
        <f>Q21*'TABELAS - NÃO EDITAR'!$F$19</f>
        <v>0</v>
      </c>
      <c r="AL21" t="str">
        <f t="shared" si="14"/>
        <v/>
      </c>
      <c r="AN21" s="19">
        <v>87</v>
      </c>
      <c r="AO21" s="3" t="e">
        <f t="shared" si="1"/>
        <v>#NUM!</v>
      </c>
      <c r="AP21" s="19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</row>
    <row r="22" spans="1:55">
      <c r="A22" s="18">
        <v>13</v>
      </c>
      <c r="B22" s="13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t="str">
        <f t="shared" si="2"/>
        <v>OK</v>
      </c>
      <c r="W22" s="9"/>
      <c r="X22" s="1"/>
      <c r="Y22">
        <f t="shared" si="3"/>
        <v>0</v>
      </c>
      <c r="Z22">
        <f t="shared" si="4"/>
        <v>0</v>
      </c>
      <c r="AA22">
        <f t="shared" si="5"/>
        <v>0</v>
      </c>
      <c r="AB22">
        <f t="shared" si="6"/>
        <v>0</v>
      </c>
      <c r="AC22">
        <f t="shared" si="7"/>
        <v>0</v>
      </c>
      <c r="AD22">
        <f t="shared" si="8"/>
        <v>0</v>
      </c>
      <c r="AE22">
        <f t="shared" si="9"/>
        <v>0</v>
      </c>
      <c r="AF22">
        <f t="shared" si="10"/>
        <v>0</v>
      </c>
      <c r="AG22">
        <f t="shared" si="11"/>
        <v>0</v>
      </c>
      <c r="AH22">
        <f t="shared" si="12"/>
        <v>0</v>
      </c>
      <c r="AI22">
        <f t="shared" si="13"/>
        <v>0</v>
      </c>
      <c r="AJ22">
        <f>P22*'TABELAS - NÃO EDITAR'!$F$18</f>
        <v>0</v>
      </c>
      <c r="AK22">
        <f>Q22*'TABELAS - NÃO EDITAR'!$F$19</f>
        <v>0</v>
      </c>
      <c r="AL22" t="str">
        <f t="shared" si="14"/>
        <v/>
      </c>
      <c r="AN22" s="19">
        <v>86</v>
      </c>
      <c r="AO22" s="3" t="e">
        <f t="shared" si="1"/>
        <v>#NUM!</v>
      </c>
      <c r="AP22" s="19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</row>
    <row r="23" spans="1:55">
      <c r="A23" s="18">
        <v>14</v>
      </c>
      <c r="B23" s="13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t="str">
        <f t="shared" si="2"/>
        <v>OK</v>
      </c>
      <c r="W23" s="9"/>
      <c r="X23" s="1"/>
      <c r="Y23">
        <f t="shared" si="3"/>
        <v>0</v>
      </c>
      <c r="Z23">
        <f t="shared" si="4"/>
        <v>0</v>
      </c>
      <c r="AA23">
        <f t="shared" si="5"/>
        <v>0</v>
      </c>
      <c r="AB23">
        <f t="shared" si="6"/>
        <v>0</v>
      </c>
      <c r="AC23">
        <f t="shared" si="7"/>
        <v>0</v>
      </c>
      <c r="AD23">
        <f t="shared" si="8"/>
        <v>0</v>
      </c>
      <c r="AE23">
        <f t="shared" si="9"/>
        <v>0</v>
      </c>
      <c r="AF23">
        <f t="shared" si="10"/>
        <v>0</v>
      </c>
      <c r="AG23">
        <f t="shared" si="11"/>
        <v>0</v>
      </c>
      <c r="AH23">
        <f t="shared" si="12"/>
        <v>0</v>
      </c>
      <c r="AI23">
        <f t="shared" si="13"/>
        <v>0</v>
      </c>
      <c r="AJ23">
        <f>P23*'TABELAS - NÃO EDITAR'!$F$18</f>
        <v>0</v>
      </c>
      <c r="AK23">
        <f>Q23*'TABELAS - NÃO EDITAR'!$F$19</f>
        <v>0</v>
      </c>
      <c r="AL23" t="str">
        <f t="shared" si="14"/>
        <v/>
      </c>
      <c r="AN23" s="19">
        <v>85</v>
      </c>
      <c r="AO23" s="3" t="e">
        <f t="shared" si="1"/>
        <v>#NUM!</v>
      </c>
      <c r="AP23" s="19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</row>
    <row r="24" spans="1:55">
      <c r="A24" s="18">
        <v>15</v>
      </c>
      <c r="B24" s="13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t="str">
        <f t="shared" si="2"/>
        <v>OK</v>
      </c>
      <c r="W24" s="9"/>
      <c r="X24" s="1"/>
      <c r="Y24">
        <f t="shared" si="3"/>
        <v>0</v>
      </c>
      <c r="Z24">
        <f t="shared" si="4"/>
        <v>0</v>
      </c>
      <c r="AA24">
        <f t="shared" si="5"/>
        <v>0</v>
      </c>
      <c r="AB24">
        <f t="shared" si="6"/>
        <v>0</v>
      </c>
      <c r="AC24">
        <f t="shared" si="7"/>
        <v>0</v>
      </c>
      <c r="AD24">
        <f t="shared" si="8"/>
        <v>0</v>
      </c>
      <c r="AE24">
        <f t="shared" si="9"/>
        <v>0</v>
      </c>
      <c r="AF24">
        <f t="shared" si="10"/>
        <v>0</v>
      </c>
      <c r="AG24">
        <f t="shared" si="11"/>
        <v>0</v>
      </c>
      <c r="AH24">
        <f t="shared" si="12"/>
        <v>0</v>
      </c>
      <c r="AI24">
        <f t="shared" si="13"/>
        <v>0</v>
      </c>
      <c r="AJ24">
        <f>P24*'TABELAS - NÃO EDITAR'!$F$18</f>
        <v>0</v>
      </c>
      <c r="AK24">
        <f>Q24*'TABELAS - NÃO EDITAR'!$F$19</f>
        <v>0</v>
      </c>
      <c r="AL24" t="str">
        <f t="shared" si="14"/>
        <v/>
      </c>
      <c r="AN24" s="19">
        <v>84</v>
      </c>
      <c r="AO24" s="3" t="e">
        <f t="shared" si="1"/>
        <v>#NUM!</v>
      </c>
      <c r="AP24" s="19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</row>
    <row r="25" spans="1:55">
      <c r="A25" s="18">
        <v>16</v>
      </c>
      <c r="B25" s="13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t="str">
        <f t="shared" si="2"/>
        <v>OK</v>
      </c>
      <c r="W25" s="9"/>
      <c r="X25" s="1"/>
      <c r="Y25">
        <f t="shared" si="3"/>
        <v>0</v>
      </c>
      <c r="Z25">
        <f t="shared" si="4"/>
        <v>0</v>
      </c>
      <c r="AA25">
        <f t="shared" si="5"/>
        <v>0</v>
      </c>
      <c r="AB25">
        <f t="shared" si="6"/>
        <v>0</v>
      </c>
      <c r="AC25">
        <f t="shared" si="7"/>
        <v>0</v>
      </c>
      <c r="AD25">
        <f t="shared" si="8"/>
        <v>0</v>
      </c>
      <c r="AE25">
        <f t="shared" si="9"/>
        <v>0</v>
      </c>
      <c r="AF25">
        <f t="shared" si="10"/>
        <v>0</v>
      </c>
      <c r="AG25">
        <f t="shared" si="11"/>
        <v>0</v>
      </c>
      <c r="AH25">
        <f t="shared" si="12"/>
        <v>0</v>
      </c>
      <c r="AI25">
        <f t="shared" si="13"/>
        <v>0</v>
      </c>
      <c r="AJ25">
        <f>P25*'TABELAS - NÃO EDITAR'!$F$18</f>
        <v>0</v>
      </c>
      <c r="AK25">
        <f>Q25*'TABELAS - NÃO EDITAR'!$F$19</f>
        <v>0</v>
      </c>
      <c r="AL25" t="str">
        <f t="shared" si="14"/>
        <v/>
      </c>
      <c r="AN25" s="19">
        <v>83</v>
      </c>
      <c r="AO25" s="3" t="e">
        <f t="shared" si="1"/>
        <v>#NUM!</v>
      </c>
      <c r="AP25" s="19"/>
      <c r="AQ25" s="3"/>
    </row>
    <row r="26" spans="1:55">
      <c r="A26" s="18">
        <v>17</v>
      </c>
      <c r="B26" s="13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t="str">
        <f t="shared" si="2"/>
        <v>OK</v>
      </c>
      <c r="W26" s="9"/>
      <c r="X26" s="1"/>
      <c r="Y26">
        <f t="shared" si="3"/>
        <v>0</v>
      </c>
      <c r="Z26">
        <f t="shared" si="4"/>
        <v>0</v>
      </c>
      <c r="AA26">
        <f t="shared" si="5"/>
        <v>0</v>
      </c>
      <c r="AB26">
        <f t="shared" si="6"/>
        <v>0</v>
      </c>
      <c r="AC26">
        <f t="shared" si="7"/>
        <v>0</v>
      </c>
      <c r="AD26">
        <f t="shared" si="8"/>
        <v>0</v>
      </c>
      <c r="AE26">
        <f t="shared" si="9"/>
        <v>0</v>
      </c>
      <c r="AF26">
        <f t="shared" si="10"/>
        <v>0</v>
      </c>
      <c r="AG26">
        <f t="shared" si="11"/>
        <v>0</v>
      </c>
      <c r="AH26">
        <f t="shared" si="12"/>
        <v>0</v>
      </c>
      <c r="AI26">
        <f t="shared" si="13"/>
        <v>0</v>
      </c>
      <c r="AJ26">
        <f>P26*'TABELAS - NÃO EDITAR'!$F$18</f>
        <v>0</v>
      </c>
      <c r="AK26">
        <f>Q26*'TABELAS - NÃO EDITAR'!$F$19</f>
        <v>0</v>
      </c>
      <c r="AL26" t="str">
        <f t="shared" si="14"/>
        <v/>
      </c>
      <c r="AN26" s="19">
        <v>82</v>
      </c>
      <c r="AO26" s="3" t="e">
        <f t="shared" si="1"/>
        <v>#NUM!</v>
      </c>
      <c r="AP26" s="19"/>
      <c r="AQ26" s="3"/>
    </row>
    <row r="27" spans="1:55">
      <c r="A27" s="18">
        <v>18</v>
      </c>
      <c r="B27" s="13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t="str">
        <f t="shared" si="2"/>
        <v>OK</v>
      </c>
      <c r="W27" s="9"/>
      <c r="X27" s="1"/>
      <c r="Y27">
        <f t="shared" si="3"/>
        <v>0</v>
      </c>
      <c r="Z27">
        <f t="shared" si="4"/>
        <v>0</v>
      </c>
      <c r="AA27">
        <f t="shared" si="5"/>
        <v>0</v>
      </c>
      <c r="AB27">
        <f t="shared" si="6"/>
        <v>0</v>
      </c>
      <c r="AC27">
        <f t="shared" si="7"/>
        <v>0</v>
      </c>
      <c r="AD27">
        <f t="shared" si="8"/>
        <v>0</v>
      </c>
      <c r="AE27">
        <f t="shared" si="9"/>
        <v>0</v>
      </c>
      <c r="AF27">
        <f t="shared" si="10"/>
        <v>0</v>
      </c>
      <c r="AG27">
        <f t="shared" si="11"/>
        <v>0</v>
      </c>
      <c r="AH27">
        <f t="shared" si="12"/>
        <v>0</v>
      </c>
      <c r="AI27">
        <f t="shared" si="13"/>
        <v>0</v>
      </c>
      <c r="AJ27">
        <f>P27*'TABELAS - NÃO EDITAR'!$F$18</f>
        <v>0</v>
      </c>
      <c r="AK27">
        <f>Q27*'TABELAS - NÃO EDITAR'!$F$19</f>
        <v>0</v>
      </c>
      <c r="AL27" t="str">
        <f t="shared" si="14"/>
        <v/>
      </c>
      <c r="AN27" s="19">
        <v>81</v>
      </c>
      <c r="AO27" s="3" t="e">
        <f t="shared" si="1"/>
        <v>#NUM!</v>
      </c>
      <c r="AP27" s="19"/>
      <c r="AQ27" s="3"/>
    </row>
    <row r="28" spans="1:55">
      <c r="A28" s="18">
        <v>19</v>
      </c>
      <c r="B28" s="13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t="str">
        <f t="shared" si="2"/>
        <v>OK</v>
      </c>
      <c r="W28" s="9"/>
      <c r="X28" s="1"/>
      <c r="Y28">
        <f t="shared" si="3"/>
        <v>0</v>
      </c>
      <c r="Z28">
        <f t="shared" si="4"/>
        <v>0</v>
      </c>
      <c r="AA28">
        <f t="shared" si="5"/>
        <v>0</v>
      </c>
      <c r="AB28">
        <f t="shared" si="6"/>
        <v>0</v>
      </c>
      <c r="AC28">
        <f t="shared" si="7"/>
        <v>0</v>
      </c>
      <c r="AD28">
        <f t="shared" si="8"/>
        <v>0</v>
      </c>
      <c r="AE28">
        <f t="shared" si="9"/>
        <v>0</v>
      </c>
      <c r="AF28">
        <f t="shared" si="10"/>
        <v>0</v>
      </c>
      <c r="AG28">
        <f t="shared" si="11"/>
        <v>0</v>
      </c>
      <c r="AH28">
        <f t="shared" si="12"/>
        <v>0</v>
      </c>
      <c r="AI28">
        <f t="shared" si="13"/>
        <v>0</v>
      </c>
      <c r="AJ28">
        <f>P28*'TABELAS - NÃO EDITAR'!$F$18</f>
        <v>0</v>
      </c>
      <c r="AK28">
        <f>Q28*'TABELAS - NÃO EDITAR'!$F$19</f>
        <v>0</v>
      </c>
      <c r="AL28" t="str">
        <f t="shared" si="14"/>
        <v/>
      </c>
      <c r="AN28" s="19">
        <v>80</v>
      </c>
      <c r="AO28" s="3" t="e">
        <f t="shared" si="1"/>
        <v>#NUM!</v>
      </c>
      <c r="AP28" s="19"/>
      <c r="AQ28" s="3"/>
    </row>
    <row r="29" spans="1:55">
      <c r="A29" s="18">
        <v>20</v>
      </c>
      <c r="B29" s="13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t="str">
        <f t="shared" si="2"/>
        <v>OK</v>
      </c>
      <c r="W29" s="9"/>
      <c r="X29" s="1"/>
      <c r="Y29">
        <f t="shared" si="3"/>
        <v>0</v>
      </c>
      <c r="Z29">
        <f t="shared" si="4"/>
        <v>0</v>
      </c>
      <c r="AA29">
        <f t="shared" si="5"/>
        <v>0</v>
      </c>
      <c r="AB29">
        <f t="shared" si="6"/>
        <v>0</v>
      </c>
      <c r="AC29">
        <f t="shared" si="7"/>
        <v>0</v>
      </c>
      <c r="AD29">
        <f t="shared" si="8"/>
        <v>0</v>
      </c>
      <c r="AE29">
        <f t="shared" si="9"/>
        <v>0</v>
      </c>
      <c r="AF29">
        <f t="shared" si="10"/>
        <v>0</v>
      </c>
      <c r="AG29">
        <f t="shared" si="11"/>
        <v>0</v>
      </c>
      <c r="AH29">
        <f t="shared" si="12"/>
        <v>0</v>
      </c>
      <c r="AI29">
        <f t="shared" si="13"/>
        <v>0</v>
      </c>
      <c r="AJ29">
        <f>P29*'TABELAS - NÃO EDITAR'!$F$18</f>
        <v>0</v>
      </c>
      <c r="AK29">
        <f>Q29*'TABELAS - NÃO EDITAR'!$F$19</f>
        <v>0</v>
      </c>
      <c r="AL29" t="str">
        <f t="shared" si="14"/>
        <v/>
      </c>
      <c r="AN29" s="19">
        <v>79</v>
      </c>
      <c r="AO29" s="3" t="e">
        <f t="shared" si="1"/>
        <v>#NUM!</v>
      </c>
      <c r="AP29" s="19"/>
      <c r="AQ29" s="3"/>
    </row>
    <row r="30" spans="1:55">
      <c r="A30" s="18">
        <v>21</v>
      </c>
      <c r="B30" s="13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t="str">
        <f t="shared" si="2"/>
        <v>OK</v>
      </c>
      <c r="W30" s="9"/>
      <c r="X30" s="1"/>
      <c r="Y30">
        <f t="shared" si="3"/>
        <v>0</v>
      </c>
      <c r="Z30">
        <f t="shared" si="4"/>
        <v>0</v>
      </c>
      <c r="AA30">
        <f t="shared" si="5"/>
        <v>0</v>
      </c>
      <c r="AB30">
        <f t="shared" si="6"/>
        <v>0</v>
      </c>
      <c r="AC30">
        <f t="shared" si="7"/>
        <v>0</v>
      </c>
      <c r="AD30">
        <f t="shared" si="8"/>
        <v>0</v>
      </c>
      <c r="AE30">
        <f t="shared" si="9"/>
        <v>0</v>
      </c>
      <c r="AF30">
        <f t="shared" si="10"/>
        <v>0</v>
      </c>
      <c r="AG30">
        <f t="shared" si="11"/>
        <v>0</v>
      </c>
      <c r="AH30">
        <f t="shared" si="12"/>
        <v>0</v>
      </c>
      <c r="AI30">
        <f t="shared" si="13"/>
        <v>0</v>
      </c>
      <c r="AJ30">
        <f>P30*'TABELAS - NÃO EDITAR'!$F$18</f>
        <v>0</v>
      </c>
      <c r="AK30">
        <f>Q30*'TABELAS - NÃO EDITAR'!$F$19</f>
        <v>0</v>
      </c>
      <c r="AL30" t="str">
        <f t="shared" si="14"/>
        <v/>
      </c>
      <c r="AN30" s="19">
        <v>78</v>
      </c>
      <c r="AO30" s="3" t="e">
        <f t="shared" si="1"/>
        <v>#NUM!</v>
      </c>
      <c r="AP30" s="19"/>
      <c r="AQ30" s="3"/>
    </row>
    <row r="31" spans="1:55">
      <c r="A31" s="18">
        <v>22</v>
      </c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t="str">
        <f t="shared" si="2"/>
        <v>OK</v>
      </c>
      <c r="W31" s="9"/>
      <c r="X31" s="1"/>
      <c r="Y31">
        <f t="shared" si="3"/>
        <v>0</v>
      </c>
      <c r="Z31">
        <f t="shared" si="4"/>
        <v>0</v>
      </c>
      <c r="AA31">
        <f t="shared" si="5"/>
        <v>0</v>
      </c>
      <c r="AB31">
        <f t="shared" si="6"/>
        <v>0</v>
      </c>
      <c r="AC31">
        <f t="shared" si="7"/>
        <v>0</v>
      </c>
      <c r="AD31">
        <f t="shared" si="8"/>
        <v>0</v>
      </c>
      <c r="AE31">
        <f t="shared" si="9"/>
        <v>0</v>
      </c>
      <c r="AF31">
        <f t="shared" si="10"/>
        <v>0</v>
      </c>
      <c r="AG31">
        <f t="shared" si="11"/>
        <v>0</v>
      </c>
      <c r="AH31">
        <f t="shared" si="12"/>
        <v>0</v>
      </c>
      <c r="AI31">
        <f t="shared" si="13"/>
        <v>0</v>
      </c>
      <c r="AJ31">
        <f>P31*'TABELAS - NÃO EDITAR'!$F$18</f>
        <v>0</v>
      </c>
      <c r="AK31">
        <f>Q31*'TABELAS - NÃO EDITAR'!$F$19</f>
        <v>0</v>
      </c>
      <c r="AL31" t="str">
        <f t="shared" si="14"/>
        <v/>
      </c>
      <c r="AN31" s="19">
        <v>77</v>
      </c>
      <c r="AO31" s="3" t="e">
        <f t="shared" si="1"/>
        <v>#NUM!</v>
      </c>
      <c r="AP31" s="19"/>
      <c r="AQ31" s="3"/>
    </row>
    <row r="32" spans="1:55">
      <c r="A32" s="18">
        <v>23</v>
      </c>
      <c r="B32" s="13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t="str">
        <f t="shared" si="2"/>
        <v>OK</v>
      </c>
      <c r="W32" s="9"/>
      <c r="X32" s="1"/>
      <c r="Y32">
        <f t="shared" si="3"/>
        <v>0</v>
      </c>
      <c r="Z32">
        <f t="shared" si="4"/>
        <v>0</v>
      </c>
      <c r="AA32">
        <f t="shared" si="5"/>
        <v>0</v>
      </c>
      <c r="AB32">
        <f t="shared" si="6"/>
        <v>0</v>
      </c>
      <c r="AC32">
        <f t="shared" si="7"/>
        <v>0</v>
      </c>
      <c r="AD32">
        <f t="shared" si="8"/>
        <v>0</v>
      </c>
      <c r="AE32">
        <f t="shared" si="9"/>
        <v>0</v>
      </c>
      <c r="AF32">
        <f t="shared" si="10"/>
        <v>0</v>
      </c>
      <c r="AG32">
        <f t="shared" si="11"/>
        <v>0</v>
      </c>
      <c r="AH32">
        <f t="shared" si="12"/>
        <v>0</v>
      </c>
      <c r="AI32">
        <f t="shared" si="13"/>
        <v>0</v>
      </c>
      <c r="AJ32">
        <f>P32*'TABELAS - NÃO EDITAR'!$F$18</f>
        <v>0</v>
      </c>
      <c r="AK32">
        <f>Q32*'TABELAS - NÃO EDITAR'!$F$19</f>
        <v>0</v>
      </c>
      <c r="AL32" t="str">
        <f t="shared" si="14"/>
        <v/>
      </c>
      <c r="AN32" s="19">
        <v>76</v>
      </c>
      <c r="AO32" s="3" t="e">
        <f t="shared" si="1"/>
        <v>#NUM!</v>
      </c>
      <c r="AP32" s="19"/>
      <c r="AQ32" s="3"/>
    </row>
    <row r="33" spans="1:43">
      <c r="A33" s="18">
        <v>24</v>
      </c>
      <c r="B33" s="13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t="str">
        <f>IF(SUM(E33:Q33)&gt;=9,"APENAS 8 ITENS, POR FAVOR","OK")</f>
        <v>OK</v>
      </c>
      <c r="W33" s="9"/>
      <c r="X33" s="1"/>
      <c r="Y33">
        <f t="shared" si="3"/>
        <v>0</v>
      </c>
      <c r="Z33">
        <f t="shared" si="4"/>
        <v>0</v>
      </c>
      <c r="AA33">
        <f t="shared" si="5"/>
        <v>0</v>
      </c>
      <c r="AB33">
        <f t="shared" si="6"/>
        <v>0</v>
      </c>
      <c r="AC33">
        <f t="shared" si="7"/>
        <v>0</v>
      </c>
      <c r="AD33">
        <f t="shared" si="8"/>
        <v>0</v>
      </c>
      <c r="AE33">
        <f t="shared" si="9"/>
        <v>0</v>
      </c>
      <c r="AF33">
        <f t="shared" si="10"/>
        <v>0</v>
      </c>
      <c r="AG33">
        <f t="shared" si="11"/>
        <v>0</v>
      </c>
      <c r="AH33">
        <f t="shared" si="12"/>
        <v>0</v>
      </c>
      <c r="AI33">
        <f t="shared" si="13"/>
        <v>0</v>
      </c>
      <c r="AJ33">
        <f>P33*'TABELAS - NÃO EDITAR'!$F$18</f>
        <v>0</v>
      </c>
      <c r="AK33">
        <f>Q33*'TABELAS - NÃO EDITAR'!$F$19</f>
        <v>0</v>
      </c>
      <c r="AL33" t="str">
        <f t="shared" si="14"/>
        <v/>
      </c>
      <c r="AN33" s="19">
        <v>75</v>
      </c>
      <c r="AO33" s="3" t="e">
        <f t="shared" si="1"/>
        <v>#NUM!</v>
      </c>
      <c r="AP33" s="19"/>
      <c r="AQ33" s="3"/>
    </row>
    <row r="34" spans="1:43">
      <c r="A34" s="18">
        <v>25</v>
      </c>
      <c r="B34" s="13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t="str">
        <f t="shared" si="2"/>
        <v>OK</v>
      </c>
      <c r="W34" s="9"/>
      <c r="X34" s="1"/>
      <c r="Y34">
        <f t="shared" si="3"/>
        <v>0</v>
      </c>
      <c r="Z34">
        <f t="shared" si="4"/>
        <v>0</v>
      </c>
      <c r="AA34">
        <f t="shared" si="5"/>
        <v>0</v>
      </c>
      <c r="AB34">
        <f t="shared" si="6"/>
        <v>0</v>
      </c>
      <c r="AC34">
        <f t="shared" si="7"/>
        <v>0</v>
      </c>
      <c r="AD34">
        <f t="shared" si="8"/>
        <v>0</v>
      </c>
      <c r="AE34">
        <f t="shared" si="9"/>
        <v>0</v>
      </c>
      <c r="AF34">
        <f t="shared" si="10"/>
        <v>0</v>
      </c>
      <c r="AG34">
        <f t="shared" si="11"/>
        <v>0</v>
      </c>
      <c r="AH34">
        <f t="shared" si="12"/>
        <v>0</v>
      </c>
      <c r="AI34">
        <f t="shared" si="13"/>
        <v>0</v>
      </c>
      <c r="AJ34">
        <f>P34*'TABELAS - NÃO EDITAR'!$F$18</f>
        <v>0</v>
      </c>
      <c r="AK34">
        <f>Q34*'TABELAS - NÃO EDITAR'!$F$19</f>
        <v>0</v>
      </c>
      <c r="AL34" t="str">
        <f t="shared" si="14"/>
        <v/>
      </c>
      <c r="AN34" s="19">
        <v>74</v>
      </c>
      <c r="AO34" s="3" t="e">
        <f t="shared" si="1"/>
        <v>#NUM!</v>
      </c>
      <c r="AP34" s="19"/>
      <c r="AQ34" s="3"/>
    </row>
    <row r="35" spans="1:43">
      <c r="A35" s="18">
        <v>26</v>
      </c>
      <c r="B35" s="13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t="str">
        <f t="shared" si="2"/>
        <v>OK</v>
      </c>
      <c r="W35" s="9"/>
      <c r="X35" s="1"/>
      <c r="Y35">
        <f t="shared" si="3"/>
        <v>0</v>
      </c>
      <c r="Z35">
        <f t="shared" si="4"/>
        <v>0</v>
      </c>
      <c r="AA35">
        <f t="shared" si="5"/>
        <v>0</v>
      </c>
      <c r="AB35">
        <f t="shared" si="6"/>
        <v>0</v>
      </c>
      <c r="AC35">
        <f t="shared" si="7"/>
        <v>0</v>
      </c>
      <c r="AD35">
        <f t="shared" si="8"/>
        <v>0</v>
      </c>
      <c r="AE35">
        <f t="shared" si="9"/>
        <v>0</v>
      </c>
      <c r="AF35">
        <f t="shared" si="10"/>
        <v>0</v>
      </c>
      <c r="AG35">
        <f t="shared" si="11"/>
        <v>0</v>
      </c>
      <c r="AH35">
        <f t="shared" si="12"/>
        <v>0</v>
      </c>
      <c r="AI35">
        <f t="shared" si="13"/>
        <v>0</v>
      </c>
      <c r="AJ35">
        <f>P35*'TABELAS - NÃO EDITAR'!$F$18</f>
        <v>0</v>
      </c>
      <c r="AK35">
        <f>Q35*'TABELAS - NÃO EDITAR'!$F$19</f>
        <v>0</v>
      </c>
      <c r="AL35" t="str">
        <f t="shared" si="14"/>
        <v/>
      </c>
      <c r="AN35" s="19">
        <v>73</v>
      </c>
      <c r="AO35" s="3" t="e">
        <f t="shared" si="1"/>
        <v>#NUM!</v>
      </c>
      <c r="AP35" s="19"/>
      <c r="AQ35" s="3"/>
    </row>
    <row r="36" spans="1:43">
      <c r="A36" s="18">
        <v>27</v>
      </c>
      <c r="B36" s="13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t="str">
        <f t="shared" si="2"/>
        <v>OK</v>
      </c>
      <c r="W36" s="9"/>
      <c r="X36" s="1"/>
      <c r="Y36">
        <f t="shared" si="3"/>
        <v>0</v>
      </c>
      <c r="Z36">
        <f t="shared" si="4"/>
        <v>0</v>
      </c>
      <c r="AA36">
        <f t="shared" si="5"/>
        <v>0</v>
      </c>
      <c r="AB36">
        <f t="shared" si="6"/>
        <v>0</v>
      </c>
      <c r="AC36">
        <f t="shared" si="7"/>
        <v>0</v>
      </c>
      <c r="AD36">
        <f t="shared" si="8"/>
        <v>0</v>
      </c>
      <c r="AE36">
        <f t="shared" si="9"/>
        <v>0</v>
      </c>
      <c r="AF36">
        <f t="shared" si="10"/>
        <v>0</v>
      </c>
      <c r="AG36">
        <f t="shared" si="11"/>
        <v>0</v>
      </c>
      <c r="AH36">
        <f t="shared" si="12"/>
        <v>0</v>
      </c>
      <c r="AI36">
        <f t="shared" si="13"/>
        <v>0</v>
      </c>
      <c r="AJ36">
        <f>P36*'TABELAS - NÃO EDITAR'!$F$18</f>
        <v>0</v>
      </c>
      <c r="AK36">
        <f>Q36*'TABELAS - NÃO EDITAR'!$F$19</f>
        <v>0</v>
      </c>
      <c r="AL36" t="str">
        <f t="shared" si="14"/>
        <v/>
      </c>
      <c r="AN36" s="19">
        <v>72</v>
      </c>
      <c r="AO36" s="3" t="e">
        <f t="shared" si="1"/>
        <v>#NUM!</v>
      </c>
      <c r="AP36" s="19"/>
      <c r="AQ36" s="3"/>
    </row>
    <row r="37" spans="1:43">
      <c r="A37" s="18">
        <v>28</v>
      </c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t="str">
        <f t="shared" si="2"/>
        <v>OK</v>
      </c>
      <c r="W37" s="9"/>
      <c r="X37" s="1"/>
      <c r="Y37">
        <f t="shared" si="3"/>
        <v>0</v>
      </c>
      <c r="Z37">
        <f t="shared" si="4"/>
        <v>0</v>
      </c>
      <c r="AA37">
        <f t="shared" si="5"/>
        <v>0</v>
      </c>
      <c r="AB37">
        <f t="shared" si="6"/>
        <v>0</v>
      </c>
      <c r="AC37">
        <f t="shared" si="7"/>
        <v>0</v>
      </c>
      <c r="AD37">
        <f t="shared" si="8"/>
        <v>0</v>
      </c>
      <c r="AE37">
        <f t="shared" si="9"/>
        <v>0</v>
      </c>
      <c r="AF37">
        <f t="shared" si="10"/>
        <v>0</v>
      </c>
      <c r="AG37">
        <f t="shared" si="11"/>
        <v>0</v>
      </c>
      <c r="AH37">
        <f t="shared" si="12"/>
        <v>0</v>
      </c>
      <c r="AI37">
        <f t="shared" si="13"/>
        <v>0</v>
      </c>
      <c r="AJ37">
        <f>P37*'TABELAS - NÃO EDITAR'!$F$18</f>
        <v>0</v>
      </c>
      <c r="AK37">
        <f>Q37*'TABELAS - NÃO EDITAR'!$F$19</f>
        <v>0</v>
      </c>
      <c r="AL37" t="str">
        <f t="shared" si="14"/>
        <v/>
      </c>
      <c r="AN37" s="19">
        <v>71</v>
      </c>
      <c r="AO37" s="3" t="e">
        <f t="shared" si="1"/>
        <v>#NUM!</v>
      </c>
      <c r="AP37" s="19"/>
      <c r="AQ37" s="3"/>
    </row>
    <row r="38" spans="1:43">
      <c r="A38" s="18">
        <v>29</v>
      </c>
      <c r="B38" s="13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t="str">
        <f t="shared" si="2"/>
        <v>OK</v>
      </c>
      <c r="W38" s="9"/>
      <c r="X38" s="1"/>
      <c r="Y38">
        <f t="shared" si="3"/>
        <v>0</v>
      </c>
      <c r="Z38">
        <f t="shared" si="4"/>
        <v>0</v>
      </c>
      <c r="AA38">
        <f t="shared" si="5"/>
        <v>0</v>
      </c>
      <c r="AB38">
        <f t="shared" si="6"/>
        <v>0</v>
      </c>
      <c r="AC38">
        <f t="shared" si="7"/>
        <v>0</v>
      </c>
      <c r="AD38">
        <f t="shared" si="8"/>
        <v>0</v>
      </c>
      <c r="AE38">
        <f t="shared" si="9"/>
        <v>0</v>
      </c>
      <c r="AF38">
        <f t="shared" si="10"/>
        <v>0</v>
      </c>
      <c r="AG38">
        <f t="shared" si="11"/>
        <v>0</v>
      </c>
      <c r="AH38">
        <f t="shared" si="12"/>
        <v>0</v>
      </c>
      <c r="AI38">
        <f t="shared" si="13"/>
        <v>0</v>
      </c>
      <c r="AJ38">
        <f>P38*'TABELAS - NÃO EDITAR'!$F$18</f>
        <v>0</v>
      </c>
      <c r="AK38">
        <f>Q38*'TABELAS - NÃO EDITAR'!$F$19</f>
        <v>0</v>
      </c>
      <c r="AL38" t="str">
        <f t="shared" si="14"/>
        <v/>
      </c>
      <c r="AN38" s="19">
        <v>70</v>
      </c>
      <c r="AO38" s="3" t="e">
        <f t="shared" si="1"/>
        <v>#NUM!</v>
      </c>
      <c r="AP38" s="19"/>
      <c r="AQ38" s="3"/>
    </row>
    <row r="39" spans="1:43">
      <c r="A39" s="18">
        <v>30</v>
      </c>
      <c r="B39" s="13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t="str">
        <f t="shared" si="2"/>
        <v>OK</v>
      </c>
      <c r="W39" s="9"/>
      <c r="X39" s="1"/>
      <c r="Y39">
        <f t="shared" si="3"/>
        <v>0</v>
      </c>
      <c r="Z39">
        <f t="shared" si="4"/>
        <v>0</v>
      </c>
      <c r="AA39">
        <f t="shared" si="5"/>
        <v>0</v>
      </c>
      <c r="AB39">
        <f t="shared" si="6"/>
        <v>0</v>
      </c>
      <c r="AC39">
        <f t="shared" si="7"/>
        <v>0</v>
      </c>
      <c r="AD39">
        <f t="shared" si="8"/>
        <v>0</v>
      </c>
      <c r="AE39">
        <f t="shared" si="9"/>
        <v>0</v>
      </c>
      <c r="AF39">
        <f t="shared" si="10"/>
        <v>0</v>
      </c>
      <c r="AG39">
        <f t="shared" si="11"/>
        <v>0</v>
      </c>
      <c r="AH39">
        <f t="shared" si="12"/>
        <v>0</v>
      </c>
      <c r="AI39">
        <f t="shared" si="13"/>
        <v>0</v>
      </c>
      <c r="AJ39">
        <f>P39*'TABELAS - NÃO EDITAR'!$F$18</f>
        <v>0</v>
      </c>
      <c r="AK39">
        <f>Q39*'TABELAS - NÃO EDITAR'!$F$19</f>
        <v>0</v>
      </c>
      <c r="AL39" t="str">
        <f t="shared" si="14"/>
        <v/>
      </c>
      <c r="AN39" s="19">
        <v>69</v>
      </c>
      <c r="AO39" s="3" t="e">
        <f t="shared" si="1"/>
        <v>#NUM!</v>
      </c>
      <c r="AP39" s="19"/>
      <c r="AQ39" s="3"/>
    </row>
    <row r="40" spans="1:43">
      <c r="A40" s="18">
        <v>31</v>
      </c>
      <c r="B40" s="13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t="str">
        <f t="shared" ref="R40:R65" si="15">IF(SUM(E40:Q40)&gt;=9,"APENAS 8 ITENS, POR FAVOR","OK")</f>
        <v>OK</v>
      </c>
      <c r="W40" s="9"/>
      <c r="X40" s="1"/>
      <c r="Y40">
        <f t="shared" ref="Y40:Y92" si="16">E40*$Y$8</f>
        <v>0</v>
      </c>
      <c r="Z40">
        <f t="shared" ref="Z40:Z92" si="17">F40*$Z$8</f>
        <v>0</v>
      </c>
      <c r="AA40">
        <f t="shared" ref="AA40:AA92" si="18">G40*$AA$8</f>
        <v>0</v>
      </c>
      <c r="AB40">
        <f t="shared" ref="AB40:AB92" si="19">H40*$AB$8</f>
        <v>0</v>
      </c>
      <c r="AC40">
        <f t="shared" ref="AC40:AC92" si="20">I40*$AC$8</f>
        <v>0</v>
      </c>
      <c r="AD40">
        <f t="shared" ref="AD40:AD92" si="21">J40*$AD$8</f>
        <v>0</v>
      </c>
      <c r="AE40">
        <f t="shared" ref="AE40:AE92" si="22">K40*$AE$8</f>
        <v>0</v>
      </c>
      <c r="AF40">
        <f t="shared" ref="AF40:AF92" si="23">L40*$AF$8</f>
        <v>0</v>
      </c>
      <c r="AG40">
        <f t="shared" ref="AG40:AG92" si="24">M40*$AG$8</f>
        <v>0</v>
      </c>
      <c r="AH40">
        <f t="shared" ref="AH40:AH92" si="25">N40*$AH$8</f>
        <v>0</v>
      </c>
      <c r="AI40">
        <f t="shared" ref="AI40:AI92" si="26">O40*$AI$8</f>
        <v>0</v>
      </c>
      <c r="AJ40">
        <f>P40*'TABELAS - NÃO EDITAR'!$F$18</f>
        <v>0</v>
      </c>
      <c r="AK40">
        <f>Q40*'TABELAS - NÃO EDITAR'!$F$19</f>
        <v>0</v>
      </c>
      <c r="AN40" s="19">
        <v>68</v>
      </c>
      <c r="AO40" s="3" t="e">
        <f t="shared" si="1"/>
        <v>#NUM!</v>
      </c>
      <c r="AP40" s="19"/>
      <c r="AQ40" s="3"/>
    </row>
    <row r="41" spans="1:43">
      <c r="A41" s="18">
        <v>32</v>
      </c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t="str">
        <f t="shared" si="15"/>
        <v>OK</v>
      </c>
      <c r="Y41">
        <f t="shared" si="16"/>
        <v>0</v>
      </c>
      <c r="Z41">
        <f t="shared" si="17"/>
        <v>0</v>
      </c>
      <c r="AA41">
        <f t="shared" si="18"/>
        <v>0</v>
      </c>
      <c r="AB41">
        <f t="shared" si="19"/>
        <v>0</v>
      </c>
      <c r="AC41">
        <f t="shared" si="20"/>
        <v>0</v>
      </c>
      <c r="AD41">
        <f t="shared" si="21"/>
        <v>0</v>
      </c>
      <c r="AE41">
        <f t="shared" si="22"/>
        <v>0</v>
      </c>
      <c r="AF41">
        <f t="shared" si="23"/>
        <v>0</v>
      </c>
      <c r="AG41">
        <f t="shared" si="24"/>
        <v>0</v>
      </c>
      <c r="AH41">
        <f t="shared" si="25"/>
        <v>0</v>
      </c>
      <c r="AI41">
        <f t="shared" si="26"/>
        <v>0</v>
      </c>
      <c r="AJ41">
        <f>P41*'TABELAS - NÃO EDITAR'!$F$18</f>
        <v>0</v>
      </c>
      <c r="AK41">
        <f>Q41*'TABELAS - NÃO EDITAR'!$F$19</f>
        <v>0</v>
      </c>
      <c r="AN41" s="19">
        <v>67</v>
      </c>
      <c r="AO41" s="3" t="e">
        <f t="shared" si="1"/>
        <v>#NUM!</v>
      </c>
      <c r="AP41" s="19"/>
      <c r="AQ41" s="3"/>
    </row>
    <row r="42" spans="1:43">
      <c r="A42" s="18">
        <v>33</v>
      </c>
      <c r="B42" s="13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t="str">
        <f t="shared" si="15"/>
        <v>OK</v>
      </c>
      <c r="Y42">
        <f t="shared" si="16"/>
        <v>0</v>
      </c>
      <c r="Z42">
        <f t="shared" si="17"/>
        <v>0</v>
      </c>
      <c r="AA42">
        <f t="shared" si="18"/>
        <v>0</v>
      </c>
      <c r="AB42">
        <f t="shared" si="19"/>
        <v>0</v>
      </c>
      <c r="AC42">
        <f t="shared" si="20"/>
        <v>0</v>
      </c>
      <c r="AD42">
        <f t="shared" si="21"/>
        <v>0</v>
      </c>
      <c r="AE42">
        <f t="shared" si="22"/>
        <v>0</v>
      </c>
      <c r="AF42">
        <f t="shared" si="23"/>
        <v>0</v>
      </c>
      <c r="AG42">
        <f t="shared" si="24"/>
        <v>0</v>
      </c>
      <c r="AH42">
        <f t="shared" si="25"/>
        <v>0</v>
      </c>
      <c r="AI42">
        <f t="shared" si="26"/>
        <v>0</v>
      </c>
      <c r="AJ42">
        <f>P42*'TABELAS - NÃO EDITAR'!$F$18</f>
        <v>0</v>
      </c>
      <c r="AK42">
        <f>Q42*'TABELAS - NÃO EDITAR'!$F$19</f>
        <v>0</v>
      </c>
      <c r="AN42" s="19">
        <v>66</v>
      </c>
      <c r="AO42" s="3" t="e">
        <f t="shared" si="1"/>
        <v>#NUM!</v>
      </c>
      <c r="AP42" s="19"/>
      <c r="AQ42" s="3"/>
    </row>
    <row r="43" spans="1:43">
      <c r="A43" s="18">
        <v>34</v>
      </c>
      <c r="B43" s="13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t="str">
        <f t="shared" si="15"/>
        <v>OK</v>
      </c>
      <c r="Y43">
        <f t="shared" si="16"/>
        <v>0</v>
      </c>
      <c r="Z43">
        <f t="shared" si="17"/>
        <v>0</v>
      </c>
      <c r="AA43">
        <f t="shared" si="18"/>
        <v>0</v>
      </c>
      <c r="AB43">
        <f t="shared" si="19"/>
        <v>0</v>
      </c>
      <c r="AC43">
        <f t="shared" si="20"/>
        <v>0</v>
      </c>
      <c r="AD43">
        <f t="shared" si="21"/>
        <v>0</v>
      </c>
      <c r="AE43">
        <f t="shared" si="22"/>
        <v>0</v>
      </c>
      <c r="AF43">
        <f t="shared" si="23"/>
        <v>0</v>
      </c>
      <c r="AG43">
        <f t="shared" si="24"/>
        <v>0</v>
      </c>
      <c r="AH43">
        <f t="shared" si="25"/>
        <v>0</v>
      </c>
      <c r="AI43">
        <f t="shared" si="26"/>
        <v>0</v>
      </c>
      <c r="AJ43">
        <f>P43*'TABELAS - NÃO EDITAR'!$F$18</f>
        <v>0</v>
      </c>
      <c r="AK43">
        <f>Q43*'TABELAS - NÃO EDITAR'!$F$19</f>
        <v>0</v>
      </c>
      <c r="AN43" s="19">
        <v>65</v>
      </c>
      <c r="AO43" s="3" t="e">
        <f t="shared" si="1"/>
        <v>#NUM!</v>
      </c>
      <c r="AP43" s="19"/>
      <c r="AQ43" s="3"/>
    </row>
    <row r="44" spans="1:43">
      <c r="A44" s="18">
        <v>35</v>
      </c>
      <c r="B44" s="13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t="str">
        <f t="shared" si="15"/>
        <v>OK</v>
      </c>
      <c r="Y44">
        <f t="shared" si="16"/>
        <v>0</v>
      </c>
      <c r="Z44">
        <f t="shared" si="17"/>
        <v>0</v>
      </c>
      <c r="AA44">
        <f t="shared" si="18"/>
        <v>0</v>
      </c>
      <c r="AB44">
        <f t="shared" si="19"/>
        <v>0</v>
      </c>
      <c r="AC44">
        <f t="shared" si="20"/>
        <v>0</v>
      </c>
      <c r="AD44">
        <f t="shared" si="21"/>
        <v>0</v>
      </c>
      <c r="AE44">
        <f t="shared" si="22"/>
        <v>0</v>
      </c>
      <c r="AF44">
        <f t="shared" si="23"/>
        <v>0</v>
      </c>
      <c r="AG44">
        <f t="shared" si="24"/>
        <v>0</v>
      </c>
      <c r="AH44">
        <f t="shared" si="25"/>
        <v>0</v>
      </c>
      <c r="AI44">
        <f t="shared" si="26"/>
        <v>0</v>
      </c>
      <c r="AJ44">
        <f>P44*'TABELAS - NÃO EDITAR'!$F$18</f>
        <v>0</v>
      </c>
      <c r="AK44">
        <f>Q44*'TABELAS - NÃO EDITAR'!$F$19</f>
        <v>0</v>
      </c>
      <c r="AN44" s="19">
        <v>64</v>
      </c>
      <c r="AO44" s="3" t="e">
        <f t="shared" si="1"/>
        <v>#NUM!</v>
      </c>
      <c r="AP44" s="19"/>
      <c r="AQ44" s="3"/>
    </row>
    <row r="45" spans="1:43">
      <c r="A45" s="18">
        <v>36</v>
      </c>
      <c r="B45" s="13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t="str">
        <f t="shared" si="15"/>
        <v>OK</v>
      </c>
      <c r="Y45">
        <f t="shared" si="16"/>
        <v>0</v>
      </c>
      <c r="Z45">
        <f t="shared" si="17"/>
        <v>0</v>
      </c>
      <c r="AA45">
        <f t="shared" si="18"/>
        <v>0</v>
      </c>
      <c r="AB45">
        <f t="shared" si="19"/>
        <v>0</v>
      </c>
      <c r="AC45">
        <f t="shared" si="20"/>
        <v>0</v>
      </c>
      <c r="AD45">
        <f t="shared" si="21"/>
        <v>0</v>
      </c>
      <c r="AE45">
        <f t="shared" si="22"/>
        <v>0</v>
      </c>
      <c r="AF45">
        <f t="shared" si="23"/>
        <v>0</v>
      </c>
      <c r="AG45">
        <f t="shared" si="24"/>
        <v>0</v>
      </c>
      <c r="AH45">
        <f t="shared" si="25"/>
        <v>0</v>
      </c>
      <c r="AI45">
        <f t="shared" si="26"/>
        <v>0</v>
      </c>
      <c r="AJ45">
        <f>P45*'TABELAS - NÃO EDITAR'!$F$18</f>
        <v>0</v>
      </c>
      <c r="AK45">
        <f>Q45*'TABELAS - NÃO EDITAR'!$F$19</f>
        <v>0</v>
      </c>
      <c r="AN45" s="19">
        <v>63</v>
      </c>
      <c r="AO45" s="3" t="e">
        <f t="shared" si="1"/>
        <v>#NUM!</v>
      </c>
      <c r="AP45" s="19"/>
      <c r="AQ45" s="3"/>
    </row>
    <row r="46" spans="1:43">
      <c r="A46" s="18">
        <v>37</v>
      </c>
      <c r="B46" s="13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t="str">
        <f t="shared" si="15"/>
        <v>OK</v>
      </c>
      <c r="Y46">
        <f t="shared" si="16"/>
        <v>0</v>
      </c>
      <c r="Z46">
        <f t="shared" si="17"/>
        <v>0</v>
      </c>
      <c r="AA46">
        <f t="shared" si="18"/>
        <v>0</v>
      </c>
      <c r="AB46">
        <f t="shared" si="19"/>
        <v>0</v>
      </c>
      <c r="AC46">
        <f t="shared" si="20"/>
        <v>0</v>
      </c>
      <c r="AD46">
        <f t="shared" si="21"/>
        <v>0</v>
      </c>
      <c r="AE46">
        <f t="shared" si="22"/>
        <v>0</v>
      </c>
      <c r="AF46">
        <f t="shared" si="23"/>
        <v>0</v>
      </c>
      <c r="AG46">
        <f t="shared" si="24"/>
        <v>0</v>
      </c>
      <c r="AH46">
        <f t="shared" si="25"/>
        <v>0</v>
      </c>
      <c r="AI46">
        <f t="shared" si="26"/>
        <v>0</v>
      </c>
      <c r="AJ46">
        <f>P46*'TABELAS - NÃO EDITAR'!$F$18</f>
        <v>0</v>
      </c>
      <c r="AK46">
        <f>Q46*'TABELAS - NÃO EDITAR'!$F$19</f>
        <v>0</v>
      </c>
      <c r="AN46" s="19">
        <v>62</v>
      </c>
      <c r="AO46" s="3" t="e">
        <f t="shared" si="1"/>
        <v>#NUM!</v>
      </c>
      <c r="AP46" s="19"/>
      <c r="AQ46" s="3"/>
    </row>
    <row r="47" spans="1:43">
      <c r="A47" s="18">
        <v>38</v>
      </c>
      <c r="B47" s="13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t="str">
        <f t="shared" si="15"/>
        <v>OK</v>
      </c>
      <c r="Y47">
        <f t="shared" si="16"/>
        <v>0</v>
      </c>
      <c r="Z47">
        <f t="shared" si="17"/>
        <v>0</v>
      </c>
      <c r="AA47">
        <f t="shared" si="18"/>
        <v>0</v>
      </c>
      <c r="AB47">
        <f t="shared" si="19"/>
        <v>0</v>
      </c>
      <c r="AC47">
        <f t="shared" si="20"/>
        <v>0</v>
      </c>
      <c r="AD47">
        <f t="shared" si="21"/>
        <v>0</v>
      </c>
      <c r="AE47">
        <f t="shared" si="22"/>
        <v>0</v>
      </c>
      <c r="AF47">
        <f t="shared" si="23"/>
        <v>0</v>
      </c>
      <c r="AG47">
        <f t="shared" si="24"/>
        <v>0</v>
      </c>
      <c r="AH47">
        <f t="shared" si="25"/>
        <v>0</v>
      </c>
      <c r="AI47">
        <f t="shared" si="26"/>
        <v>0</v>
      </c>
      <c r="AJ47">
        <f>P47*'TABELAS - NÃO EDITAR'!$F$18</f>
        <v>0</v>
      </c>
      <c r="AK47">
        <f>Q47*'TABELAS - NÃO EDITAR'!$F$19</f>
        <v>0</v>
      </c>
      <c r="AN47" s="19">
        <v>61</v>
      </c>
      <c r="AO47" s="3" t="e">
        <f t="shared" si="1"/>
        <v>#NUM!</v>
      </c>
      <c r="AP47" s="19"/>
      <c r="AQ47" s="3"/>
    </row>
    <row r="48" spans="1:43">
      <c r="A48" s="18">
        <v>39</v>
      </c>
      <c r="B48" s="13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t="str">
        <f t="shared" si="15"/>
        <v>OK</v>
      </c>
      <c r="Y48">
        <f t="shared" si="16"/>
        <v>0</v>
      </c>
      <c r="Z48">
        <f t="shared" si="17"/>
        <v>0</v>
      </c>
      <c r="AA48">
        <f t="shared" si="18"/>
        <v>0</v>
      </c>
      <c r="AB48">
        <f t="shared" si="19"/>
        <v>0</v>
      </c>
      <c r="AC48">
        <f t="shared" si="20"/>
        <v>0</v>
      </c>
      <c r="AD48">
        <f t="shared" si="21"/>
        <v>0</v>
      </c>
      <c r="AE48">
        <f t="shared" si="22"/>
        <v>0</v>
      </c>
      <c r="AF48">
        <f t="shared" si="23"/>
        <v>0</v>
      </c>
      <c r="AG48">
        <f t="shared" si="24"/>
        <v>0</v>
      </c>
      <c r="AH48">
        <f t="shared" si="25"/>
        <v>0</v>
      </c>
      <c r="AI48">
        <f t="shared" si="26"/>
        <v>0</v>
      </c>
      <c r="AJ48">
        <f>P48*'TABELAS - NÃO EDITAR'!$F$18</f>
        <v>0</v>
      </c>
      <c r="AK48">
        <f>Q48*'TABELAS - NÃO EDITAR'!$F$19</f>
        <v>0</v>
      </c>
      <c r="AN48" s="19">
        <v>60</v>
      </c>
      <c r="AO48" s="3" t="e">
        <f t="shared" si="1"/>
        <v>#NUM!</v>
      </c>
      <c r="AP48" s="19"/>
      <c r="AQ48" s="3"/>
    </row>
    <row r="49" spans="1:43">
      <c r="A49" s="18">
        <v>40</v>
      </c>
      <c r="B49" s="13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t="str">
        <f t="shared" si="15"/>
        <v>OK</v>
      </c>
      <c r="Y49">
        <f t="shared" si="16"/>
        <v>0</v>
      </c>
      <c r="Z49">
        <f t="shared" si="17"/>
        <v>0</v>
      </c>
      <c r="AA49">
        <f t="shared" si="18"/>
        <v>0</v>
      </c>
      <c r="AB49">
        <f t="shared" si="19"/>
        <v>0</v>
      </c>
      <c r="AC49">
        <f t="shared" si="20"/>
        <v>0</v>
      </c>
      <c r="AD49">
        <f t="shared" si="21"/>
        <v>0</v>
      </c>
      <c r="AE49">
        <f t="shared" si="22"/>
        <v>0</v>
      </c>
      <c r="AF49">
        <f t="shared" si="23"/>
        <v>0</v>
      </c>
      <c r="AG49">
        <f t="shared" si="24"/>
        <v>0</v>
      </c>
      <c r="AH49">
        <f t="shared" si="25"/>
        <v>0</v>
      </c>
      <c r="AI49">
        <f t="shared" si="26"/>
        <v>0</v>
      </c>
      <c r="AJ49">
        <f>P49*'TABELAS - NÃO EDITAR'!$F$18</f>
        <v>0</v>
      </c>
      <c r="AK49">
        <f>Q49*'TABELAS - NÃO EDITAR'!$F$19</f>
        <v>0</v>
      </c>
      <c r="AN49" s="19">
        <v>59</v>
      </c>
      <c r="AO49" s="3" t="e">
        <f t="shared" si="1"/>
        <v>#NUM!</v>
      </c>
      <c r="AP49" s="19"/>
      <c r="AQ49" s="3"/>
    </row>
    <row r="50" spans="1:43">
      <c r="A50" s="18">
        <v>41</v>
      </c>
      <c r="B50" s="13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t="str">
        <f t="shared" si="15"/>
        <v>OK</v>
      </c>
      <c r="Y50">
        <f t="shared" si="16"/>
        <v>0</v>
      </c>
      <c r="Z50">
        <f t="shared" si="17"/>
        <v>0</v>
      </c>
      <c r="AA50">
        <f t="shared" si="18"/>
        <v>0</v>
      </c>
      <c r="AB50">
        <f t="shared" si="19"/>
        <v>0</v>
      </c>
      <c r="AC50">
        <f t="shared" si="20"/>
        <v>0</v>
      </c>
      <c r="AD50">
        <f t="shared" si="21"/>
        <v>0</v>
      </c>
      <c r="AE50">
        <f t="shared" si="22"/>
        <v>0</v>
      </c>
      <c r="AF50">
        <f t="shared" si="23"/>
        <v>0</v>
      </c>
      <c r="AG50">
        <f t="shared" si="24"/>
        <v>0</v>
      </c>
      <c r="AH50">
        <f t="shared" si="25"/>
        <v>0</v>
      </c>
      <c r="AI50">
        <f t="shared" si="26"/>
        <v>0</v>
      </c>
      <c r="AJ50">
        <f>P50*'TABELAS - NÃO EDITAR'!$F$18</f>
        <v>0</v>
      </c>
      <c r="AK50">
        <f>Q50*'TABELAS - NÃO EDITAR'!$F$19</f>
        <v>0</v>
      </c>
      <c r="AN50" s="19">
        <v>58</v>
      </c>
      <c r="AO50" s="3" t="e">
        <f t="shared" si="1"/>
        <v>#NUM!</v>
      </c>
      <c r="AP50" s="19"/>
      <c r="AQ50" s="3"/>
    </row>
    <row r="51" spans="1:43">
      <c r="A51" s="18">
        <v>42</v>
      </c>
      <c r="B51" s="13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t="str">
        <f t="shared" si="15"/>
        <v>OK</v>
      </c>
      <c r="Y51">
        <f t="shared" si="16"/>
        <v>0</v>
      </c>
      <c r="Z51">
        <f t="shared" si="17"/>
        <v>0</v>
      </c>
      <c r="AA51">
        <f t="shared" si="18"/>
        <v>0</v>
      </c>
      <c r="AB51">
        <f t="shared" si="19"/>
        <v>0</v>
      </c>
      <c r="AC51">
        <f t="shared" si="20"/>
        <v>0</v>
      </c>
      <c r="AD51">
        <f t="shared" si="21"/>
        <v>0</v>
      </c>
      <c r="AE51">
        <f t="shared" si="22"/>
        <v>0</v>
      </c>
      <c r="AF51">
        <f t="shared" si="23"/>
        <v>0</v>
      </c>
      <c r="AG51">
        <f t="shared" si="24"/>
        <v>0</v>
      </c>
      <c r="AH51">
        <f t="shared" si="25"/>
        <v>0</v>
      </c>
      <c r="AI51">
        <f t="shared" si="26"/>
        <v>0</v>
      </c>
      <c r="AJ51">
        <f>P51*'TABELAS - NÃO EDITAR'!$F$18</f>
        <v>0</v>
      </c>
      <c r="AK51">
        <f>Q51*'TABELAS - NÃO EDITAR'!$F$19</f>
        <v>0</v>
      </c>
      <c r="AN51" s="19">
        <v>57</v>
      </c>
      <c r="AO51" s="3" t="e">
        <f t="shared" si="1"/>
        <v>#NUM!</v>
      </c>
      <c r="AP51" s="19"/>
      <c r="AQ51" s="3"/>
    </row>
    <row r="52" spans="1:43">
      <c r="A52" s="18">
        <v>43</v>
      </c>
      <c r="B52" s="13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t="str">
        <f t="shared" si="15"/>
        <v>OK</v>
      </c>
      <c r="Y52">
        <f t="shared" si="16"/>
        <v>0</v>
      </c>
      <c r="Z52">
        <f t="shared" si="17"/>
        <v>0</v>
      </c>
      <c r="AA52">
        <f t="shared" si="18"/>
        <v>0</v>
      </c>
      <c r="AB52">
        <f t="shared" si="19"/>
        <v>0</v>
      </c>
      <c r="AC52">
        <f t="shared" si="20"/>
        <v>0</v>
      </c>
      <c r="AD52">
        <f t="shared" si="21"/>
        <v>0</v>
      </c>
      <c r="AE52">
        <f t="shared" si="22"/>
        <v>0</v>
      </c>
      <c r="AF52">
        <f t="shared" si="23"/>
        <v>0</v>
      </c>
      <c r="AG52">
        <f t="shared" si="24"/>
        <v>0</v>
      </c>
      <c r="AH52">
        <f t="shared" si="25"/>
        <v>0</v>
      </c>
      <c r="AI52">
        <f t="shared" si="26"/>
        <v>0</v>
      </c>
      <c r="AJ52">
        <f>P52*'TABELAS - NÃO EDITAR'!$F$18</f>
        <v>0</v>
      </c>
      <c r="AK52">
        <f>Q52*'TABELAS - NÃO EDITAR'!$F$19</f>
        <v>0</v>
      </c>
      <c r="AN52" s="19">
        <v>56</v>
      </c>
      <c r="AO52" s="3" t="e">
        <f t="shared" si="1"/>
        <v>#NUM!</v>
      </c>
      <c r="AP52" s="19"/>
      <c r="AQ52" s="3"/>
    </row>
    <row r="53" spans="1:43">
      <c r="A53" s="18">
        <v>44</v>
      </c>
      <c r="B53" s="13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t="str">
        <f t="shared" si="15"/>
        <v>OK</v>
      </c>
      <c r="Y53">
        <f t="shared" si="16"/>
        <v>0</v>
      </c>
      <c r="Z53">
        <f t="shared" si="17"/>
        <v>0</v>
      </c>
      <c r="AA53">
        <f t="shared" si="18"/>
        <v>0</v>
      </c>
      <c r="AB53">
        <f t="shared" si="19"/>
        <v>0</v>
      </c>
      <c r="AC53">
        <f t="shared" si="20"/>
        <v>0</v>
      </c>
      <c r="AD53">
        <f t="shared" si="21"/>
        <v>0</v>
      </c>
      <c r="AE53">
        <f t="shared" si="22"/>
        <v>0</v>
      </c>
      <c r="AF53">
        <f t="shared" si="23"/>
        <v>0</v>
      </c>
      <c r="AG53">
        <f t="shared" si="24"/>
        <v>0</v>
      </c>
      <c r="AH53">
        <f t="shared" si="25"/>
        <v>0</v>
      </c>
      <c r="AI53">
        <f t="shared" si="26"/>
        <v>0</v>
      </c>
      <c r="AJ53">
        <f>P53*'TABELAS - NÃO EDITAR'!$F$18</f>
        <v>0</v>
      </c>
      <c r="AK53">
        <f>Q53*'TABELAS - NÃO EDITAR'!$F$19</f>
        <v>0</v>
      </c>
      <c r="AN53" s="19">
        <v>55</v>
      </c>
      <c r="AO53" s="3" t="e">
        <f t="shared" si="1"/>
        <v>#NUM!</v>
      </c>
      <c r="AP53" s="19"/>
      <c r="AQ53" s="3"/>
    </row>
    <row r="54" spans="1:43">
      <c r="A54" s="18">
        <v>45</v>
      </c>
      <c r="B54" s="13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t="str">
        <f t="shared" si="15"/>
        <v>OK</v>
      </c>
      <c r="Y54">
        <f t="shared" si="16"/>
        <v>0</v>
      </c>
      <c r="Z54">
        <f t="shared" si="17"/>
        <v>0</v>
      </c>
      <c r="AA54">
        <f t="shared" si="18"/>
        <v>0</v>
      </c>
      <c r="AB54">
        <f t="shared" si="19"/>
        <v>0</v>
      </c>
      <c r="AC54">
        <f t="shared" si="20"/>
        <v>0</v>
      </c>
      <c r="AD54">
        <f t="shared" si="21"/>
        <v>0</v>
      </c>
      <c r="AE54">
        <f t="shared" si="22"/>
        <v>0</v>
      </c>
      <c r="AF54">
        <f t="shared" si="23"/>
        <v>0</v>
      </c>
      <c r="AG54">
        <f t="shared" si="24"/>
        <v>0</v>
      </c>
      <c r="AH54">
        <f t="shared" si="25"/>
        <v>0</v>
      </c>
      <c r="AI54">
        <f t="shared" si="26"/>
        <v>0</v>
      </c>
      <c r="AJ54">
        <f>P54*'TABELAS - NÃO EDITAR'!$F$18</f>
        <v>0</v>
      </c>
      <c r="AK54">
        <f>Q54*'TABELAS - NÃO EDITAR'!$F$19</f>
        <v>0</v>
      </c>
      <c r="AN54" s="19">
        <v>54</v>
      </c>
      <c r="AO54" s="3" t="e">
        <f t="shared" si="1"/>
        <v>#NUM!</v>
      </c>
      <c r="AP54" s="19"/>
      <c r="AQ54" s="3"/>
    </row>
    <row r="55" spans="1:43">
      <c r="A55" s="18">
        <v>46</v>
      </c>
      <c r="B55" s="13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t="str">
        <f t="shared" si="15"/>
        <v>OK</v>
      </c>
      <c r="Y55">
        <f t="shared" si="16"/>
        <v>0</v>
      </c>
      <c r="Z55">
        <f t="shared" si="17"/>
        <v>0</v>
      </c>
      <c r="AA55">
        <f t="shared" si="18"/>
        <v>0</v>
      </c>
      <c r="AB55">
        <f t="shared" si="19"/>
        <v>0</v>
      </c>
      <c r="AC55">
        <f t="shared" si="20"/>
        <v>0</v>
      </c>
      <c r="AD55">
        <f t="shared" si="21"/>
        <v>0</v>
      </c>
      <c r="AE55">
        <f t="shared" si="22"/>
        <v>0</v>
      </c>
      <c r="AF55">
        <f t="shared" si="23"/>
        <v>0</v>
      </c>
      <c r="AG55">
        <f t="shared" si="24"/>
        <v>0</v>
      </c>
      <c r="AH55">
        <f t="shared" si="25"/>
        <v>0</v>
      </c>
      <c r="AI55">
        <f t="shared" si="26"/>
        <v>0</v>
      </c>
      <c r="AJ55">
        <f>P55*'TABELAS - NÃO EDITAR'!$F$18</f>
        <v>0</v>
      </c>
      <c r="AK55">
        <f>Q55*'TABELAS - NÃO EDITAR'!$F$19</f>
        <v>0</v>
      </c>
      <c r="AN55" s="19">
        <v>53</v>
      </c>
      <c r="AO55" s="3" t="e">
        <f t="shared" si="1"/>
        <v>#NUM!</v>
      </c>
      <c r="AP55" s="19"/>
      <c r="AQ55" s="3"/>
    </row>
    <row r="56" spans="1:43">
      <c r="A56" s="18">
        <v>47</v>
      </c>
      <c r="B56" s="13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t="str">
        <f t="shared" si="15"/>
        <v>OK</v>
      </c>
      <c r="Y56">
        <f t="shared" si="16"/>
        <v>0</v>
      </c>
      <c r="Z56">
        <f t="shared" si="17"/>
        <v>0</v>
      </c>
      <c r="AA56">
        <f t="shared" si="18"/>
        <v>0</v>
      </c>
      <c r="AB56">
        <f t="shared" si="19"/>
        <v>0</v>
      </c>
      <c r="AC56">
        <f t="shared" si="20"/>
        <v>0</v>
      </c>
      <c r="AD56">
        <f t="shared" si="21"/>
        <v>0</v>
      </c>
      <c r="AE56">
        <f t="shared" si="22"/>
        <v>0</v>
      </c>
      <c r="AF56">
        <f t="shared" si="23"/>
        <v>0</v>
      </c>
      <c r="AG56">
        <f t="shared" si="24"/>
        <v>0</v>
      </c>
      <c r="AH56">
        <f t="shared" si="25"/>
        <v>0</v>
      </c>
      <c r="AI56">
        <f t="shared" si="26"/>
        <v>0</v>
      </c>
      <c r="AJ56">
        <f>P56*'TABELAS - NÃO EDITAR'!$F$18</f>
        <v>0</v>
      </c>
      <c r="AK56">
        <f>Q56*'TABELAS - NÃO EDITAR'!$F$19</f>
        <v>0</v>
      </c>
      <c r="AN56" s="19">
        <v>52</v>
      </c>
      <c r="AO56" s="3" t="e">
        <f t="shared" si="1"/>
        <v>#NUM!</v>
      </c>
      <c r="AP56" s="19"/>
      <c r="AQ56" s="3"/>
    </row>
    <row r="57" spans="1:43">
      <c r="A57" s="18">
        <v>48</v>
      </c>
      <c r="B57" s="13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t="str">
        <f t="shared" si="15"/>
        <v>OK</v>
      </c>
      <c r="Y57">
        <f t="shared" si="16"/>
        <v>0</v>
      </c>
      <c r="Z57">
        <f t="shared" si="17"/>
        <v>0</v>
      </c>
      <c r="AA57">
        <f t="shared" si="18"/>
        <v>0</v>
      </c>
      <c r="AB57">
        <f t="shared" si="19"/>
        <v>0</v>
      </c>
      <c r="AC57">
        <f t="shared" si="20"/>
        <v>0</v>
      </c>
      <c r="AD57">
        <f t="shared" si="21"/>
        <v>0</v>
      </c>
      <c r="AE57">
        <f t="shared" si="22"/>
        <v>0</v>
      </c>
      <c r="AF57">
        <f t="shared" si="23"/>
        <v>0</v>
      </c>
      <c r="AG57">
        <f t="shared" si="24"/>
        <v>0</v>
      </c>
      <c r="AH57">
        <f t="shared" si="25"/>
        <v>0</v>
      </c>
      <c r="AI57">
        <f t="shared" si="26"/>
        <v>0</v>
      </c>
      <c r="AJ57">
        <f>P57*'TABELAS - NÃO EDITAR'!$F$18</f>
        <v>0</v>
      </c>
      <c r="AK57">
        <f>Q57*'TABELAS - NÃO EDITAR'!$F$19</f>
        <v>0</v>
      </c>
      <c r="AN57" s="19">
        <v>51</v>
      </c>
      <c r="AO57" s="3" t="e">
        <f t="shared" si="1"/>
        <v>#NUM!</v>
      </c>
      <c r="AP57" s="19"/>
      <c r="AQ57" s="3"/>
    </row>
    <row r="58" spans="1:43">
      <c r="A58" s="18">
        <v>49</v>
      </c>
      <c r="B58" s="13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t="str">
        <f t="shared" si="15"/>
        <v>OK</v>
      </c>
      <c r="Y58">
        <f t="shared" si="16"/>
        <v>0</v>
      </c>
      <c r="Z58">
        <f t="shared" si="17"/>
        <v>0</v>
      </c>
      <c r="AA58">
        <f t="shared" si="18"/>
        <v>0</v>
      </c>
      <c r="AB58">
        <f t="shared" si="19"/>
        <v>0</v>
      </c>
      <c r="AC58">
        <f t="shared" si="20"/>
        <v>0</v>
      </c>
      <c r="AD58">
        <f t="shared" si="21"/>
        <v>0</v>
      </c>
      <c r="AE58">
        <f t="shared" si="22"/>
        <v>0</v>
      </c>
      <c r="AF58">
        <f t="shared" si="23"/>
        <v>0</v>
      </c>
      <c r="AG58">
        <f t="shared" si="24"/>
        <v>0</v>
      </c>
      <c r="AH58">
        <f t="shared" si="25"/>
        <v>0</v>
      </c>
      <c r="AI58">
        <f t="shared" si="26"/>
        <v>0</v>
      </c>
      <c r="AJ58">
        <f>P58*'TABELAS - NÃO EDITAR'!$F$18</f>
        <v>0</v>
      </c>
      <c r="AK58">
        <f>Q58*'TABELAS - NÃO EDITAR'!$F$19</f>
        <v>0</v>
      </c>
      <c r="AN58" s="19">
        <v>50</v>
      </c>
      <c r="AO58" s="3" t="e">
        <f t="shared" si="1"/>
        <v>#NUM!</v>
      </c>
      <c r="AP58" s="19"/>
      <c r="AQ58" s="3"/>
    </row>
    <row r="59" spans="1:43">
      <c r="A59" s="18">
        <v>50</v>
      </c>
      <c r="B59" s="13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t="str">
        <f t="shared" si="15"/>
        <v>OK</v>
      </c>
      <c r="Y59">
        <f t="shared" si="16"/>
        <v>0</v>
      </c>
      <c r="Z59">
        <f t="shared" si="17"/>
        <v>0</v>
      </c>
      <c r="AA59">
        <f t="shared" si="18"/>
        <v>0</v>
      </c>
      <c r="AB59">
        <f t="shared" si="19"/>
        <v>0</v>
      </c>
      <c r="AC59">
        <f t="shared" si="20"/>
        <v>0</v>
      </c>
      <c r="AD59">
        <f t="shared" si="21"/>
        <v>0</v>
      </c>
      <c r="AE59">
        <f t="shared" si="22"/>
        <v>0</v>
      </c>
      <c r="AF59">
        <f t="shared" si="23"/>
        <v>0</v>
      </c>
      <c r="AG59">
        <f t="shared" si="24"/>
        <v>0</v>
      </c>
      <c r="AH59">
        <f t="shared" si="25"/>
        <v>0</v>
      </c>
      <c r="AI59">
        <f t="shared" si="26"/>
        <v>0</v>
      </c>
      <c r="AJ59">
        <f>P59*'TABELAS - NÃO EDITAR'!$F$18</f>
        <v>0</v>
      </c>
      <c r="AK59">
        <f>Q59*'TABELAS - NÃO EDITAR'!$F$19</f>
        <v>0</v>
      </c>
      <c r="AN59" s="19">
        <v>49</v>
      </c>
      <c r="AO59" s="3" t="e">
        <f t="shared" si="1"/>
        <v>#NUM!</v>
      </c>
      <c r="AP59" s="19"/>
      <c r="AQ59" s="3"/>
    </row>
    <row r="60" spans="1:43">
      <c r="A60" s="18">
        <v>51</v>
      </c>
      <c r="B60" s="13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t="str">
        <f t="shared" si="15"/>
        <v>OK</v>
      </c>
      <c r="Y60">
        <f t="shared" si="16"/>
        <v>0</v>
      </c>
      <c r="Z60">
        <f t="shared" si="17"/>
        <v>0</v>
      </c>
      <c r="AA60">
        <f t="shared" si="18"/>
        <v>0</v>
      </c>
      <c r="AB60">
        <f t="shared" si="19"/>
        <v>0</v>
      </c>
      <c r="AC60">
        <f t="shared" si="20"/>
        <v>0</v>
      </c>
      <c r="AD60">
        <f t="shared" si="21"/>
        <v>0</v>
      </c>
      <c r="AE60">
        <f t="shared" si="22"/>
        <v>0</v>
      </c>
      <c r="AF60">
        <f t="shared" si="23"/>
        <v>0</v>
      </c>
      <c r="AG60">
        <f t="shared" si="24"/>
        <v>0</v>
      </c>
      <c r="AH60">
        <f t="shared" si="25"/>
        <v>0</v>
      </c>
      <c r="AI60">
        <f t="shared" si="26"/>
        <v>0</v>
      </c>
      <c r="AJ60">
        <f>P60*'TABELAS - NÃO EDITAR'!$F$18</f>
        <v>0</v>
      </c>
      <c r="AK60">
        <f>Q60*'TABELAS - NÃO EDITAR'!$F$19</f>
        <v>0</v>
      </c>
      <c r="AN60" s="19">
        <v>48</v>
      </c>
      <c r="AO60" s="3" t="e">
        <f t="shared" si="1"/>
        <v>#NUM!</v>
      </c>
      <c r="AP60" s="19"/>
      <c r="AQ60" s="3"/>
    </row>
    <row r="61" spans="1:43">
      <c r="A61" s="18">
        <v>52</v>
      </c>
      <c r="B61" s="13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t="str">
        <f t="shared" si="15"/>
        <v>OK</v>
      </c>
      <c r="Y61">
        <f t="shared" si="16"/>
        <v>0</v>
      </c>
      <c r="Z61">
        <f t="shared" si="17"/>
        <v>0</v>
      </c>
      <c r="AA61">
        <f t="shared" si="18"/>
        <v>0</v>
      </c>
      <c r="AB61">
        <f t="shared" si="19"/>
        <v>0</v>
      </c>
      <c r="AC61">
        <f t="shared" si="20"/>
        <v>0</v>
      </c>
      <c r="AD61">
        <f t="shared" si="21"/>
        <v>0</v>
      </c>
      <c r="AE61">
        <f t="shared" si="22"/>
        <v>0</v>
      </c>
      <c r="AF61">
        <f t="shared" si="23"/>
        <v>0</v>
      </c>
      <c r="AG61">
        <f t="shared" si="24"/>
        <v>0</v>
      </c>
      <c r="AH61">
        <f t="shared" si="25"/>
        <v>0</v>
      </c>
      <c r="AI61">
        <f t="shared" si="26"/>
        <v>0</v>
      </c>
      <c r="AJ61">
        <f>P61*'TABELAS - NÃO EDITAR'!$F$18</f>
        <v>0</v>
      </c>
      <c r="AK61">
        <f>Q61*'TABELAS - NÃO EDITAR'!$F$19</f>
        <v>0</v>
      </c>
      <c r="AN61" s="19">
        <v>47</v>
      </c>
      <c r="AO61" s="3" t="e">
        <f t="shared" si="1"/>
        <v>#NUM!</v>
      </c>
      <c r="AP61" s="19"/>
      <c r="AQ61" s="3"/>
    </row>
    <row r="62" spans="1:43">
      <c r="A62" s="18">
        <v>53</v>
      </c>
      <c r="B62" s="13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t="str">
        <f t="shared" si="15"/>
        <v>OK</v>
      </c>
      <c r="Y62">
        <f t="shared" si="16"/>
        <v>0</v>
      </c>
      <c r="Z62">
        <f t="shared" si="17"/>
        <v>0</v>
      </c>
      <c r="AA62">
        <f t="shared" si="18"/>
        <v>0</v>
      </c>
      <c r="AB62">
        <f t="shared" si="19"/>
        <v>0</v>
      </c>
      <c r="AC62">
        <f t="shared" si="20"/>
        <v>0</v>
      </c>
      <c r="AD62">
        <f t="shared" si="21"/>
        <v>0</v>
      </c>
      <c r="AE62">
        <f t="shared" si="22"/>
        <v>0</v>
      </c>
      <c r="AF62">
        <f t="shared" si="23"/>
        <v>0</v>
      </c>
      <c r="AG62">
        <f t="shared" si="24"/>
        <v>0</v>
      </c>
      <c r="AH62">
        <f t="shared" si="25"/>
        <v>0</v>
      </c>
      <c r="AI62">
        <f t="shared" si="26"/>
        <v>0</v>
      </c>
      <c r="AJ62">
        <f>P62*'TABELAS - NÃO EDITAR'!$F$18</f>
        <v>0</v>
      </c>
      <c r="AK62">
        <f>Q62*'TABELAS - NÃO EDITAR'!$F$19</f>
        <v>0</v>
      </c>
      <c r="AN62" s="19">
        <v>46</v>
      </c>
      <c r="AO62" s="3" t="e">
        <f t="shared" si="1"/>
        <v>#NUM!</v>
      </c>
      <c r="AP62" s="19"/>
      <c r="AQ62" s="3"/>
    </row>
    <row r="63" spans="1:43">
      <c r="A63" s="18">
        <v>54</v>
      </c>
      <c r="B63" s="13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t="str">
        <f t="shared" si="15"/>
        <v>OK</v>
      </c>
      <c r="Y63">
        <f t="shared" si="16"/>
        <v>0</v>
      </c>
      <c r="Z63">
        <f t="shared" si="17"/>
        <v>0</v>
      </c>
      <c r="AA63">
        <f t="shared" si="18"/>
        <v>0</v>
      </c>
      <c r="AB63">
        <f t="shared" si="19"/>
        <v>0</v>
      </c>
      <c r="AC63">
        <f t="shared" si="20"/>
        <v>0</v>
      </c>
      <c r="AD63">
        <f t="shared" si="21"/>
        <v>0</v>
      </c>
      <c r="AE63">
        <f t="shared" si="22"/>
        <v>0</v>
      </c>
      <c r="AF63">
        <f t="shared" si="23"/>
        <v>0</v>
      </c>
      <c r="AG63">
        <f t="shared" si="24"/>
        <v>0</v>
      </c>
      <c r="AH63">
        <f t="shared" si="25"/>
        <v>0</v>
      </c>
      <c r="AI63">
        <f t="shared" si="26"/>
        <v>0</v>
      </c>
      <c r="AJ63">
        <f>P63*'TABELAS - NÃO EDITAR'!$F$18</f>
        <v>0</v>
      </c>
      <c r="AK63">
        <f>Q63*'TABELAS - NÃO EDITAR'!$F$19</f>
        <v>0</v>
      </c>
      <c r="AN63" s="19">
        <v>45</v>
      </c>
      <c r="AO63" s="3" t="e">
        <f t="shared" si="1"/>
        <v>#NUM!</v>
      </c>
      <c r="AP63" s="19"/>
      <c r="AQ63" s="3"/>
    </row>
    <row r="64" spans="1:43">
      <c r="A64" s="18">
        <v>55</v>
      </c>
      <c r="B64" s="13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t="str">
        <f t="shared" si="15"/>
        <v>OK</v>
      </c>
      <c r="Y64">
        <f t="shared" si="16"/>
        <v>0</v>
      </c>
      <c r="Z64">
        <f t="shared" si="17"/>
        <v>0</v>
      </c>
      <c r="AA64">
        <f t="shared" si="18"/>
        <v>0</v>
      </c>
      <c r="AB64">
        <f t="shared" si="19"/>
        <v>0</v>
      </c>
      <c r="AC64">
        <f t="shared" si="20"/>
        <v>0</v>
      </c>
      <c r="AD64">
        <f t="shared" si="21"/>
        <v>0</v>
      </c>
      <c r="AE64">
        <f t="shared" si="22"/>
        <v>0</v>
      </c>
      <c r="AF64">
        <f t="shared" si="23"/>
        <v>0</v>
      </c>
      <c r="AG64">
        <f t="shared" si="24"/>
        <v>0</v>
      </c>
      <c r="AH64">
        <f t="shared" si="25"/>
        <v>0</v>
      </c>
      <c r="AI64">
        <f t="shared" si="26"/>
        <v>0</v>
      </c>
      <c r="AJ64">
        <f>P64*'TABELAS - NÃO EDITAR'!$F$18</f>
        <v>0</v>
      </c>
      <c r="AK64">
        <f>Q64*'TABELAS - NÃO EDITAR'!$F$19</f>
        <v>0</v>
      </c>
      <c r="AN64" s="19">
        <v>44</v>
      </c>
      <c r="AO64" s="3" t="e">
        <f t="shared" si="1"/>
        <v>#NUM!</v>
      </c>
      <c r="AP64" s="19"/>
      <c r="AQ64" s="3"/>
    </row>
    <row r="65" spans="1:43">
      <c r="A65" s="18">
        <v>56</v>
      </c>
      <c r="B65" s="13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t="str">
        <f t="shared" si="15"/>
        <v>OK</v>
      </c>
      <c r="Y65">
        <f t="shared" si="16"/>
        <v>0</v>
      </c>
      <c r="Z65">
        <f t="shared" si="17"/>
        <v>0</v>
      </c>
      <c r="AA65">
        <f t="shared" si="18"/>
        <v>0</v>
      </c>
      <c r="AB65">
        <f t="shared" si="19"/>
        <v>0</v>
      </c>
      <c r="AC65">
        <f t="shared" si="20"/>
        <v>0</v>
      </c>
      <c r="AD65">
        <f t="shared" si="21"/>
        <v>0</v>
      </c>
      <c r="AE65">
        <f t="shared" si="22"/>
        <v>0</v>
      </c>
      <c r="AF65">
        <f t="shared" si="23"/>
        <v>0</v>
      </c>
      <c r="AG65">
        <f t="shared" si="24"/>
        <v>0</v>
      </c>
      <c r="AH65">
        <f t="shared" si="25"/>
        <v>0</v>
      </c>
      <c r="AI65">
        <f t="shared" si="26"/>
        <v>0</v>
      </c>
      <c r="AJ65">
        <f>P65*'TABELAS - NÃO EDITAR'!$F$18</f>
        <v>0</v>
      </c>
      <c r="AK65">
        <f>Q65*'TABELAS - NÃO EDITAR'!$F$19</f>
        <v>0</v>
      </c>
      <c r="AN65" s="19">
        <v>43</v>
      </c>
      <c r="AO65" s="3" t="e">
        <f t="shared" si="1"/>
        <v>#NUM!</v>
      </c>
      <c r="AP65" s="19"/>
      <c r="AQ65" s="3"/>
    </row>
    <row r="66" spans="1:43">
      <c r="A66" s="18">
        <v>57</v>
      </c>
      <c r="B66" s="13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t="str">
        <f t="shared" ref="R66:R99" si="27">IF(SUM(E66:Q66)&gt;=9,"APENAS 8 ITENS, POR FAVOR","OK")</f>
        <v>OK</v>
      </c>
      <c r="Y66">
        <f t="shared" si="16"/>
        <v>0</v>
      </c>
      <c r="Z66">
        <f t="shared" si="17"/>
        <v>0</v>
      </c>
      <c r="AA66">
        <f t="shared" si="18"/>
        <v>0</v>
      </c>
      <c r="AB66">
        <f t="shared" si="19"/>
        <v>0</v>
      </c>
      <c r="AC66">
        <f t="shared" si="20"/>
        <v>0</v>
      </c>
      <c r="AD66">
        <f t="shared" si="21"/>
        <v>0</v>
      </c>
      <c r="AE66">
        <f t="shared" si="22"/>
        <v>0</v>
      </c>
      <c r="AF66">
        <f t="shared" si="23"/>
        <v>0</v>
      </c>
      <c r="AG66">
        <f t="shared" si="24"/>
        <v>0</v>
      </c>
      <c r="AH66">
        <f t="shared" si="25"/>
        <v>0</v>
      </c>
      <c r="AI66">
        <f t="shared" si="26"/>
        <v>0</v>
      </c>
      <c r="AJ66">
        <f>P66*'TABELAS - NÃO EDITAR'!$F$18</f>
        <v>0</v>
      </c>
      <c r="AK66">
        <f>Q66*'TABELAS - NÃO EDITAR'!$F$19</f>
        <v>0</v>
      </c>
      <c r="AN66" s="19">
        <v>42</v>
      </c>
      <c r="AO66" s="3" t="e">
        <f t="shared" si="1"/>
        <v>#NUM!</v>
      </c>
      <c r="AP66" s="19"/>
      <c r="AQ66" s="3"/>
    </row>
    <row r="67" spans="1:43">
      <c r="A67" s="18">
        <v>58</v>
      </c>
      <c r="B67" s="13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t="str">
        <f t="shared" si="27"/>
        <v>OK</v>
      </c>
      <c r="Y67">
        <f t="shared" si="16"/>
        <v>0</v>
      </c>
      <c r="Z67">
        <f t="shared" si="17"/>
        <v>0</v>
      </c>
      <c r="AA67">
        <f t="shared" si="18"/>
        <v>0</v>
      </c>
      <c r="AB67">
        <f t="shared" si="19"/>
        <v>0</v>
      </c>
      <c r="AC67">
        <f t="shared" si="20"/>
        <v>0</v>
      </c>
      <c r="AD67">
        <f t="shared" si="21"/>
        <v>0</v>
      </c>
      <c r="AE67">
        <f t="shared" si="22"/>
        <v>0</v>
      </c>
      <c r="AF67">
        <f t="shared" si="23"/>
        <v>0</v>
      </c>
      <c r="AG67">
        <f t="shared" si="24"/>
        <v>0</v>
      </c>
      <c r="AH67">
        <f t="shared" si="25"/>
        <v>0</v>
      </c>
      <c r="AI67">
        <f t="shared" si="26"/>
        <v>0</v>
      </c>
      <c r="AJ67">
        <f>P67*'TABELAS - NÃO EDITAR'!$F$18</f>
        <v>0</v>
      </c>
      <c r="AK67">
        <f>Q67*'TABELAS - NÃO EDITAR'!$F$19</f>
        <v>0</v>
      </c>
      <c r="AN67" s="19">
        <v>41</v>
      </c>
      <c r="AO67" s="3" t="e">
        <f t="shared" si="1"/>
        <v>#NUM!</v>
      </c>
      <c r="AP67" s="19"/>
      <c r="AQ67" s="3"/>
    </row>
    <row r="68" spans="1:43">
      <c r="A68" s="18">
        <v>59</v>
      </c>
      <c r="B68" s="13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t="str">
        <f t="shared" si="27"/>
        <v>OK</v>
      </c>
      <c r="Y68">
        <f t="shared" si="16"/>
        <v>0</v>
      </c>
      <c r="Z68">
        <f t="shared" si="17"/>
        <v>0</v>
      </c>
      <c r="AA68">
        <f t="shared" si="18"/>
        <v>0</v>
      </c>
      <c r="AB68">
        <f t="shared" si="19"/>
        <v>0</v>
      </c>
      <c r="AC68">
        <f t="shared" si="20"/>
        <v>0</v>
      </c>
      <c r="AD68">
        <f t="shared" si="21"/>
        <v>0</v>
      </c>
      <c r="AE68">
        <f t="shared" si="22"/>
        <v>0</v>
      </c>
      <c r="AF68">
        <f t="shared" si="23"/>
        <v>0</v>
      </c>
      <c r="AG68">
        <f t="shared" si="24"/>
        <v>0</v>
      </c>
      <c r="AH68">
        <f t="shared" si="25"/>
        <v>0</v>
      </c>
      <c r="AI68">
        <f t="shared" si="26"/>
        <v>0</v>
      </c>
      <c r="AJ68">
        <f>P68*'TABELAS - NÃO EDITAR'!$F$18</f>
        <v>0</v>
      </c>
      <c r="AK68">
        <f>Q68*'TABELAS - NÃO EDITAR'!$F$19</f>
        <v>0</v>
      </c>
      <c r="AN68" s="19">
        <v>40</v>
      </c>
      <c r="AO68" s="3" t="e">
        <f t="shared" si="1"/>
        <v>#NUM!</v>
      </c>
      <c r="AP68" s="19"/>
      <c r="AQ68" s="3"/>
    </row>
    <row r="69" spans="1:43">
      <c r="A69" s="18">
        <v>60</v>
      </c>
      <c r="B69" s="13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t="str">
        <f t="shared" si="27"/>
        <v>OK</v>
      </c>
      <c r="Y69">
        <f t="shared" si="16"/>
        <v>0</v>
      </c>
      <c r="Z69">
        <f t="shared" si="17"/>
        <v>0</v>
      </c>
      <c r="AA69">
        <f t="shared" si="18"/>
        <v>0</v>
      </c>
      <c r="AB69">
        <f t="shared" si="19"/>
        <v>0</v>
      </c>
      <c r="AC69">
        <f t="shared" si="20"/>
        <v>0</v>
      </c>
      <c r="AD69">
        <f t="shared" si="21"/>
        <v>0</v>
      </c>
      <c r="AE69">
        <f t="shared" si="22"/>
        <v>0</v>
      </c>
      <c r="AF69">
        <f t="shared" si="23"/>
        <v>0</v>
      </c>
      <c r="AG69">
        <f t="shared" si="24"/>
        <v>0</v>
      </c>
      <c r="AH69">
        <f t="shared" si="25"/>
        <v>0</v>
      </c>
      <c r="AI69">
        <f t="shared" si="26"/>
        <v>0</v>
      </c>
      <c r="AJ69">
        <f>P69*'TABELAS - NÃO EDITAR'!$F$18</f>
        <v>0</v>
      </c>
      <c r="AK69">
        <f>Q69*'TABELAS - NÃO EDITAR'!$F$19</f>
        <v>0</v>
      </c>
      <c r="AN69" s="19">
        <v>39</v>
      </c>
      <c r="AO69" s="3" t="e">
        <f t="shared" si="1"/>
        <v>#NUM!</v>
      </c>
      <c r="AP69" s="19"/>
      <c r="AQ69" s="3"/>
    </row>
    <row r="70" spans="1:43">
      <c r="A70" s="18">
        <v>61</v>
      </c>
      <c r="B70" s="13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t="str">
        <f t="shared" si="27"/>
        <v>OK</v>
      </c>
      <c r="Y70">
        <f t="shared" si="16"/>
        <v>0</v>
      </c>
      <c r="Z70">
        <f t="shared" si="17"/>
        <v>0</v>
      </c>
      <c r="AA70">
        <f t="shared" si="18"/>
        <v>0</v>
      </c>
      <c r="AB70">
        <f t="shared" si="19"/>
        <v>0</v>
      </c>
      <c r="AC70">
        <f t="shared" si="20"/>
        <v>0</v>
      </c>
      <c r="AD70">
        <f t="shared" si="21"/>
        <v>0</v>
      </c>
      <c r="AE70">
        <f t="shared" si="22"/>
        <v>0</v>
      </c>
      <c r="AF70">
        <f t="shared" si="23"/>
        <v>0</v>
      </c>
      <c r="AG70">
        <f t="shared" si="24"/>
        <v>0</v>
      </c>
      <c r="AH70">
        <f t="shared" si="25"/>
        <v>0</v>
      </c>
      <c r="AI70">
        <f t="shared" si="26"/>
        <v>0</v>
      </c>
      <c r="AJ70">
        <f>P70*'TABELAS - NÃO EDITAR'!$F$18</f>
        <v>0</v>
      </c>
      <c r="AK70">
        <f>Q70*'TABELAS - NÃO EDITAR'!$F$19</f>
        <v>0</v>
      </c>
      <c r="AN70" s="19">
        <v>38</v>
      </c>
      <c r="AO70" s="3" t="e">
        <f t="shared" si="1"/>
        <v>#NUM!</v>
      </c>
      <c r="AP70" s="19"/>
      <c r="AQ70" s="3"/>
    </row>
    <row r="71" spans="1:43">
      <c r="A71" s="18">
        <v>62</v>
      </c>
      <c r="B71" s="13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t="str">
        <f t="shared" si="27"/>
        <v>OK</v>
      </c>
      <c r="Y71">
        <f t="shared" si="16"/>
        <v>0</v>
      </c>
      <c r="Z71">
        <f t="shared" si="17"/>
        <v>0</v>
      </c>
      <c r="AA71">
        <f t="shared" si="18"/>
        <v>0</v>
      </c>
      <c r="AB71">
        <f t="shared" si="19"/>
        <v>0</v>
      </c>
      <c r="AC71">
        <f t="shared" si="20"/>
        <v>0</v>
      </c>
      <c r="AD71">
        <f t="shared" si="21"/>
        <v>0</v>
      </c>
      <c r="AE71">
        <f t="shared" si="22"/>
        <v>0</v>
      </c>
      <c r="AF71">
        <f t="shared" si="23"/>
        <v>0</v>
      </c>
      <c r="AG71">
        <f t="shared" si="24"/>
        <v>0</v>
      </c>
      <c r="AH71">
        <f t="shared" si="25"/>
        <v>0</v>
      </c>
      <c r="AI71">
        <f t="shared" si="26"/>
        <v>0</v>
      </c>
      <c r="AJ71">
        <f>P71*'TABELAS - NÃO EDITAR'!$F$18</f>
        <v>0</v>
      </c>
      <c r="AK71">
        <f>Q71*'TABELAS - NÃO EDITAR'!$F$19</f>
        <v>0</v>
      </c>
      <c r="AN71" s="19">
        <v>37</v>
      </c>
      <c r="AO71" s="3" t="e">
        <f t="shared" si="1"/>
        <v>#NUM!</v>
      </c>
      <c r="AP71" s="19"/>
      <c r="AQ71" s="3"/>
    </row>
    <row r="72" spans="1:43">
      <c r="A72" s="18">
        <v>63</v>
      </c>
      <c r="B72" s="13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t="str">
        <f t="shared" si="27"/>
        <v>OK</v>
      </c>
      <c r="Y72">
        <f t="shared" si="16"/>
        <v>0</v>
      </c>
      <c r="Z72">
        <f t="shared" si="17"/>
        <v>0</v>
      </c>
      <c r="AA72">
        <f t="shared" si="18"/>
        <v>0</v>
      </c>
      <c r="AB72">
        <f t="shared" si="19"/>
        <v>0</v>
      </c>
      <c r="AC72">
        <f t="shared" si="20"/>
        <v>0</v>
      </c>
      <c r="AD72">
        <f t="shared" si="21"/>
        <v>0</v>
      </c>
      <c r="AE72">
        <f t="shared" si="22"/>
        <v>0</v>
      </c>
      <c r="AF72">
        <f t="shared" si="23"/>
        <v>0</v>
      </c>
      <c r="AG72">
        <f t="shared" si="24"/>
        <v>0</v>
      </c>
      <c r="AH72">
        <f t="shared" si="25"/>
        <v>0</v>
      </c>
      <c r="AI72">
        <f t="shared" si="26"/>
        <v>0</v>
      </c>
      <c r="AJ72">
        <f>P72*'TABELAS - NÃO EDITAR'!$F$18</f>
        <v>0</v>
      </c>
      <c r="AK72">
        <f>Q72*'TABELAS - NÃO EDITAR'!$F$19</f>
        <v>0</v>
      </c>
      <c r="AN72" s="19">
        <v>36</v>
      </c>
      <c r="AO72" s="3" t="e">
        <f t="shared" si="1"/>
        <v>#NUM!</v>
      </c>
      <c r="AP72" s="19"/>
      <c r="AQ72" s="3"/>
    </row>
    <row r="73" spans="1:43">
      <c r="A73" s="18">
        <v>64</v>
      </c>
      <c r="B73" s="13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t="str">
        <f t="shared" si="27"/>
        <v>OK</v>
      </c>
      <c r="Y73">
        <f t="shared" si="16"/>
        <v>0</v>
      </c>
      <c r="Z73">
        <f t="shared" si="17"/>
        <v>0</v>
      </c>
      <c r="AA73">
        <f t="shared" si="18"/>
        <v>0</v>
      </c>
      <c r="AB73">
        <f t="shared" si="19"/>
        <v>0</v>
      </c>
      <c r="AC73">
        <f t="shared" si="20"/>
        <v>0</v>
      </c>
      <c r="AD73">
        <f t="shared" si="21"/>
        <v>0</v>
      </c>
      <c r="AE73">
        <f t="shared" si="22"/>
        <v>0</v>
      </c>
      <c r="AF73">
        <f t="shared" si="23"/>
        <v>0</v>
      </c>
      <c r="AG73">
        <f t="shared" si="24"/>
        <v>0</v>
      </c>
      <c r="AH73">
        <f t="shared" si="25"/>
        <v>0</v>
      </c>
      <c r="AI73">
        <f t="shared" si="26"/>
        <v>0</v>
      </c>
      <c r="AJ73">
        <f>P73*'TABELAS - NÃO EDITAR'!$F$18</f>
        <v>0</v>
      </c>
      <c r="AK73">
        <f>Q73*'TABELAS - NÃO EDITAR'!$F$19</f>
        <v>0</v>
      </c>
      <c r="AN73" s="19">
        <v>35</v>
      </c>
      <c r="AO73" s="3" t="e">
        <f t="shared" si="1"/>
        <v>#NUM!</v>
      </c>
      <c r="AP73" s="19"/>
      <c r="AQ73" s="3"/>
    </row>
    <row r="74" spans="1:43">
      <c r="A74" s="18">
        <v>65</v>
      </c>
      <c r="B74" s="13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t="str">
        <f t="shared" si="27"/>
        <v>OK</v>
      </c>
      <c r="Y74">
        <f t="shared" si="16"/>
        <v>0</v>
      </c>
      <c r="Z74">
        <f t="shared" si="17"/>
        <v>0</v>
      </c>
      <c r="AA74">
        <f t="shared" si="18"/>
        <v>0</v>
      </c>
      <c r="AB74">
        <f t="shared" si="19"/>
        <v>0</v>
      </c>
      <c r="AC74">
        <f t="shared" si="20"/>
        <v>0</v>
      </c>
      <c r="AD74">
        <f t="shared" si="21"/>
        <v>0</v>
      </c>
      <c r="AE74">
        <f t="shared" si="22"/>
        <v>0</v>
      </c>
      <c r="AF74">
        <f t="shared" si="23"/>
        <v>0</v>
      </c>
      <c r="AG74">
        <f t="shared" si="24"/>
        <v>0</v>
      </c>
      <c r="AH74">
        <f t="shared" si="25"/>
        <v>0</v>
      </c>
      <c r="AI74">
        <f t="shared" si="26"/>
        <v>0</v>
      </c>
      <c r="AJ74">
        <f>P74*'TABELAS - NÃO EDITAR'!$F$18</f>
        <v>0</v>
      </c>
      <c r="AK74">
        <f>Q74*'TABELAS - NÃO EDITAR'!$F$19</f>
        <v>0</v>
      </c>
      <c r="AN74" s="19">
        <v>34</v>
      </c>
      <c r="AO74" s="3" t="e">
        <f t="shared" ref="AO74:AO84" si="28">PERCENTILE($AL$10:$AL$99,AN74/100)</f>
        <v>#NUM!</v>
      </c>
      <c r="AP74" s="19"/>
      <c r="AQ74" s="3"/>
    </row>
    <row r="75" spans="1:43">
      <c r="A75" s="18">
        <v>66</v>
      </c>
      <c r="B75" s="13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t="str">
        <f t="shared" si="27"/>
        <v>OK</v>
      </c>
      <c r="Y75">
        <f t="shared" si="16"/>
        <v>0</v>
      </c>
      <c r="Z75">
        <f t="shared" si="17"/>
        <v>0</v>
      </c>
      <c r="AA75">
        <f t="shared" si="18"/>
        <v>0</v>
      </c>
      <c r="AB75">
        <f t="shared" si="19"/>
        <v>0</v>
      </c>
      <c r="AC75">
        <f t="shared" si="20"/>
        <v>0</v>
      </c>
      <c r="AD75">
        <f t="shared" si="21"/>
        <v>0</v>
      </c>
      <c r="AE75">
        <f t="shared" si="22"/>
        <v>0</v>
      </c>
      <c r="AF75">
        <f t="shared" si="23"/>
        <v>0</v>
      </c>
      <c r="AG75">
        <f t="shared" si="24"/>
        <v>0</v>
      </c>
      <c r="AH75">
        <f t="shared" si="25"/>
        <v>0</v>
      </c>
      <c r="AI75">
        <f t="shared" si="26"/>
        <v>0</v>
      </c>
      <c r="AJ75">
        <f>P75*'TABELAS - NÃO EDITAR'!$F$18</f>
        <v>0</v>
      </c>
      <c r="AK75">
        <f>Q75*'TABELAS - NÃO EDITAR'!$F$19</f>
        <v>0</v>
      </c>
      <c r="AN75" s="19">
        <v>33</v>
      </c>
      <c r="AO75" s="3" t="e">
        <f t="shared" si="28"/>
        <v>#NUM!</v>
      </c>
      <c r="AP75" s="19"/>
      <c r="AQ75" s="3"/>
    </row>
    <row r="76" spans="1:43">
      <c r="A76" s="18">
        <v>67</v>
      </c>
      <c r="B76" s="13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t="str">
        <f t="shared" si="27"/>
        <v>OK</v>
      </c>
      <c r="Y76">
        <f t="shared" si="16"/>
        <v>0</v>
      </c>
      <c r="Z76">
        <f t="shared" si="17"/>
        <v>0</v>
      </c>
      <c r="AA76">
        <f t="shared" si="18"/>
        <v>0</v>
      </c>
      <c r="AB76">
        <f t="shared" si="19"/>
        <v>0</v>
      </c>
      <c r="AC76">
        <f t="shared" si="20"/>
        <v>0</v>
      </c>
      <c r="AD76">
        <f t="shared" si="21"/>
        <v>0</v>
      </c>
      <c r="AE76">
        <f t="shared" si="22"/>
        <v>0</v>
      </c>
      <c r="AF76">
        <f t="shared" si="23"/>
        <v>0</v>
      </c>
      <c r="AG76">
        <f t="shared" si="24"/>
        <v>0</v>
      </c>
      <c r="AH76">
        <f t="shared" si="25"/>
        <v>0</v>
      </c>
      <c r="AI76">
        <f t="shared" si="26"/>
        <v>0</v>
      </c>
      <c r="AJ76">
        <f>P76*'TABELAS - NÃO EDITAR'!$F$18</f>
        <v>0</v>
      </c>
      <c r="AK76">
        <f>Q76*'TABELAS - NÃO EDITAR'!$F$19</f>
        <v>0</v>
      </c>
      <c r="AN76" s="19">
        <v>32</v>
      </c>
      <c r="AO76" s="3" t="e">
        <f t="shared" si="28"/>
        <v>#NUM!</v>
      </c>
      <c r="AP76" s="19"/>
      <c r="AQ76" s="3"/>
    </row>
    <row r="77" spans="1:43">
      <c r="A77" s="18">
        <v>68</v>
      </c>
      <c r="B77" s="13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t="str">
        <f t="shared" si="27"/>
        <v>OK</v>
      </c>
      <c r="Y77">
        <f t="shared" si="16"/>
        <v>0</v>
      </c>
      <c r="Z77">
        <f t="shared" si="17"/>
        <v>0</v>
      </c>
      <c r="AA77">
        <f t="shared" si="18"/>
        <v>0</v>
      </c>
      <c r="AB77">
        <f t="shared" si="19"/>
        <v>0</v>
      </c>
      <c r="AC77">
        <f t="shared" si="20"/>
        <v>0</v>
      </c>
      <c r="AD77">
        <f t="shared" si="21"/>
        <v>0</v>
      </c>
      <c r="AE77">
        <f t="shared" si="22"/>
        <v>0</v>
      </c>
      <c r="AF77">
        <f t="shared" si="23"/>
        <v>0</v>
      </c>
      <c r="AG77">
        <f t="shared" si="24"/>
        <v>0</v>
      </c>
      <c r="AH77">
        <f t="shared" si="25"/>
        <v>0</v>
      </c>
      <c r="AI77">
        <f t="shared" si="26"/>
        <v>0</v>
      </c>
      <c r="AJ77">
        <f>P77*'TABELAS - NÃO EDITAR'!$F$18</f>
        <v>0</v>
      </c>
      <c r="AK77">
        <f>Q77*'TABELAS - NÃO EDITAR'!$F$19</f>
        <v>0</v>
      </c>
      <c r="AN77" s="19">
        <v>31</v>
      </c>
      <c r="AO77" s="3" t="e">
        <f t="shared" si="28"/>
        <v>#NUM!</v>
      </c>
      <c r="AP77" s="19"/>
      <c r="AQ77" s="3"/>
    </row>
    <row r="78" spans="1:43">
      <c r="A78" s="18">
        <v>69</v>
      </c>
      <c r="B78" s="13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t="str">
        <f t="shared" si="27"/>
        <v>OK</v>
      </c>
      <c r="Y78">
        <f t="shared" si="16"/>
        <v>0</v>
      </c>
      <c r="Z78">
        <f t="shared" si="17"/>
        <v>0</v>
      </c>
      <c r="AA78">
        <f t="shared" si="18"/>
        <v>0</v>
      </c>
      <c r="AB78">
        <f t="shared" si="19"/>
        <v>0</v>
      </c>
      <c r="AC78">
        <f t="shared" si="20"/>
        <v>0</v>
      </c>
      <c r="AD78">
        <f t="shared" si="21"/>
        <v>0</v>
      </c>
      <c r="AE78">
        <f t="shared" si="22"/>
        <v>0</v>
      </c>
      <c r="AF78">
        <f t="shared" si="23"/>
        <v>0</v>
      </c>
      <c r="AG78">
        <f t="shared" si="24"/>
        <v>0</v>
      </c>
      <c r="AH78">
        <f t="shared" si="25"/>
        <v>0</v>
      </c>
      <c r="AI78">
        <f t="shared" si="26"/>
        <v>0</v>
      </c>
      <c r="AJ78">
        <f>P78*'TABELAS - NÃO EDITAR'!$F$18</f>
        <v>0</v>
      </c>
      <c r="AK78">
        <f>Q78*'TABELAS - NÃO EDITAR'!$F$19</f>
        <v>0</v>
      </c>
      <c r="AN78" s="19">
        <v>30</v>
      </c>
      <c r="AO78" s="3" t="e">
        <f t="shared" si="28"/>
        <v>#NUM!</v>
      </c>
      <c r="AP78" s="19"/>
      <c r="AQ78" s="3"/>
    </row>
    <row r="79" spans="1:43">
      <c r="A79" s="18">
        <v>70</v>
      </c>
      <c r="B79" s="13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t="str">
        <f t="shared" si="27"/>
        <v>OK</v>
      </c>
      <c r="Y79">
        <f t="shared" si="16"/>
        <v>0</v>
      </c>
      <c r="Z79">
        <f t="shared" si="17"/>
        <v>0</v>
      </c>
      <c r="AA79">
        <f t="shared" si="18"/>
        <v>0</v>
      </c>
      <c r="AB79">
        <f t="shared" si="19"/>
        <v>0</v>
      </c>
      <c r="AC79">
        <f t="shared" si="20"/>
        <v>0</v>
      </c>
      <c r="AD79">
        <f t="shared" si="21"/>
        <v>0</v>
      </c>
      <c r="AE79">
        <f t="shared" si="22"/>
        <v>0</v>
      </c>
      <c r="AF79">
        <f t="shared" si="23"/>
        <v>0</v>
      </c>
      <c r="AG79">
        <f t="shared" si="24"/>
        <v>0</v>
      </c>
      <c r="AH79">
        <f t="shared" si="25"/>
        <v>0</v>
      </c>
      <c r="AI79">
        <f t="shared" si="26"/>
        <v>0</v>
      </c>
      <c r="AJ79">
        <f>P79*'TABELAS - NÃO EDITAR'!$F$18</f>
        <v>0</v>
      </c>
      <c r="AK79">
        <f>Q79*'TABELAS - NÃO EDITAR'!$F$19</f>
        <v>0</v>
      </c>
      <c r="AN79" s="19">
        <v>29</v>
      </c>
      <c r="AO79" s="3" t="e">
        <f t="shared" si="28"/>
        <v>#NUM!</v>
      </c>
      <c r="AP79" s="19"/>
      <c r="AQ79" s="3"/>
    </row>
    <row r="80" spans="1:43">
      <c r="A80" s="18">
        <v>71</v>
      </c>
      <c r="B80" s="13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t="str">
        <f t="shared" si="27"/>
        <v>OK</v>
      </c>
      <c r="Y80">
        <f t="shared" si="16"/>
        <v>0</v>
      </c>
      <c r="Z80">
        <f t="shared" si="17"/>
        <v>0</v>
      </c>
      <c r="AA80">
        <f t="shared" si="18"/>
        <v>0</v>
      </c>
      <c r="AB80">
        <f t="shared" si="19"/>
        <v>0</v>
      </c>
      <c r="AC80">
        <f t="shared" si="20"/>
        <v>0</v>
      </c>
      <c r="AD80">
        <f t="shared" si="21"/>
        <v>0</v>
      </c>
      <c r="AE80">
        <f t="shared" si="22"/>
        <v>0</v>
      </c>
      <c r="AF80">
        <f t="shared" si="23"/>
        <v>0</v>
      </c>
      <c r="AG80">
        <f t="shared" si="24"/>
        <v>0</v>
      </c>
      <c r="AH80">
        <f t="shared" si="25"/>
        <v>0</v>
      </c>
      <c r="AI80">
        <f t="shared" si="26"/>
        <v>0</v>
      </c>
      <c r="AJ80">
        <f>P80*'TABELAS - NÃO EDITAR'!$F$18</f>
        <v>0</v>
      </c>
      <c r="AK80">
        <f>Q80*'TABELAS - NÃO EDITAR'!$F$19</f>
        <v>0</v>
      </c>
      <c r="AN80" s="19">
        <v>28</v>
      </c>
      <c r="AO80" s="3" t="e">
        <f t="shared" si="28"/>
        <v>#NUM!</v>
      </c>
      <c r="AP80" s="19"/>
      <c r="AQ80" s="3"/>
    </row>
    <row r="81" spans="1:43">
      <c r="A81" s="18">
        <v>72</v>
      </c>
      <c r="B81" s="13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t="str">
        <f t="shared" si="27"/>
        <v>OK</v>
      </c>
      <c r="Y81">
        <f t="shared" si="16"/>
        <v>0</v>
      </c>
      <c r="Z81">
        <f t="shared" si="17"/>
        <v>0</v>
      </c>
      <c r="AA81">
        <f t="shared" si="18"/>
        <v>0</v>
      </c>
      <c r="AB81">
        <f t="shared" si="19"/>
        <v>0</v>
      </c>
      <c r="AC81">
        <f t="shared" si="20"/>
        <v>0</v>
      </c>
      <c r="AD81">
        <f t="shared" si="21"/>
        <v>0</v>
      </c>
      <c r="AE81">
        <f t="shared" si="22"/>
        <v>0</v>
      </c>
      <c r="AF81">
        <f t="shared" si="23"/>
        <v>0</v>
      </c>
      <c r="AG81">
        <f t="shared" si="24"/>
        <v>0</v>
      </c>
      <c r="AH81">
        <f t="shared" si="25"/>
        <v>0</v>
      </c>
      <c r="AI81">
        <f t="shared" si="26"/>
        <v>0</v>
      </c>
      <c r="AJ81">
        <f>P81*'TABELAS - NÃO EDITAR'!$F$18</f>
        <v>0</v>
      </c>
      <c r="AK81">
        <f>Q81*'TABELAS - NÃO EDITAR'!$F$19</f>
        <v>0</v>
      </c>
      <c r="AN81" s="19">
        <v>27</v>
      </c>
      <c r="AO81" s="3" t="e">
        <f t="shared" si="28"/>
        <v>#NUM!</v>
      </c>
      <c r="AP81" s="19"/>
      <c r="AQ81" s="3"/>
    </row>
    <row r="82" spans="1:43">
      <c r="A82" s="18">
        <v>73</v>
      </c>
      <c r="B82" s="13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t="str">
        <f t="shared" si="27"/>
        <v>OK</v>
      </c>
      <c r="Y82">
        <f t="shared" si="16"/>
        <v>0</v>
      </c>
      <c r="Z82">
        <f t="shared" si="17"/>
        <v>0</v>
      </c>
      <c r="AA82">
        <f t="shared" si="18"/>
        <v>0</v>
      </c>
      <c r="AB82">
        <f t="shared" si="19"/>
        <v>0</v>
      </c>
      <c r="AC82">
        <f t="shared" si="20"/>
        <v>0</v>
      </c>
      <c r="AD82">
        <f t="shared" si="21"/>
        <v>0</v>
      </c>
      <c r="AE82">
        <f t="shared" si="22"/>
        <v>0</v>
      </c>
      <c r="AF82">
        <f t="shared" si="23"/>
        <v>0</v>
      </c>
      <c r="AG82">
        <f t="shared" si="24"/>
        <v>0</v>
      </c>
      <c r="AH82">
        <f t="shared" si="25"/>
        <v>0</v>
      </c>
      <c r="AI82">
        <f t="shared" si="26"/>
        <v>0</v>
      </c>
      <c r="AJ82">
        <f>P82*'TABELAS - NÃO EDITAR'!$F$18</f>
        <v>0</v>
      </c>
      <c r="AK82">
        <f>Q82*'TABELAS - NÃO EDITAR'!$F$19</f>
        <v>0</v>
      </c>
      <c r="AN82" s="19">
        <v>26</v>
      </c>
      <c r="AO82" s="3" t="e">
        <f t="shared" si="28"/>
        <v>#NUM!</v>
      </c>
      <c r="AP82" s="19"/>
      <c r="AQ82" s="3"/>
    </row>
    <row r="83" spans="1:43">
      <c r="A83" s="18">
        <v>74</v>
      </c>
      <c r="B83" s="13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t="str">
        <f t="shared" si="27"/>
        <v>OK</v>
      </c>
      <c r="Y83">
        <f t="shared" si="16"/>
        <v>0</v>
      </c>
      <c r="Z83">
        <f t="shared" si="17"/>
        <v>0</v>
      </c>
      <c r="AA83">
        <f t="shared" si="18"/>
        <v>0</v>
      </c>
      <c r="AB83">
        <f t="shared" si="19"/>
        <v>0</v>
      </c>
      <c r="AC83">
        <f t="shared" si="20"/>
        <v>0</v>
      </c>
      <c r="AD83">
        <f t="shared" si="21"/>
        <v>0</v>
      </c>
      <c r="AE83">
        <f t="shared" si="22"/>
        <v>0</v>
      </c>
      <c r="AF83">
        <f t="shared" si="23"/>
        <v>0</v>
      </c>
      <c r="AG83">
        <f t="shared" si="24"/>
        <v>0</v>
      </c>
      <c r="AH83">
        <f t="shared" si="25"/>
        <v>0</v>
      </c>
      <c r="AI83">
        <f t="shared" si="26"/>
        <v>0</v>
      </c>
      <c r="AJ83">
        <f>P83*'TABELAS - NÃO EDITAR'!$F$18</f>
        <v>0</v>
      </c>
      <c r="AK83">
        <f>Q83*'TABELAS - NÃO EDITAR'!$F$19</f>
        <v>0</v>
      </c>
      <c r="AN83" s="19">
        <v>25</v>
      </c>
      <c r="AO83" s="3" t="e">
        <f t="shared" si="28"/>
        <v>#NUM!</v>
      </c>
      <c r="AP83" s="19"/>
      <c r="AQ83" s="3"/>
    </row>
    <row r="84" spans="1:43">
      <c r="A84" s="18">
        <v>75</v>
      </c>
      <c r="B84" s="13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t="str">
        <f t="shared" si="27"/>
        <v>OK</v>
      </c>
      <c r="Y84">
        <f t="shared" si="16"/>
        <v>0</v>
      </c>
      <c r="Z84">
        <f t="shared" si="17"/>
        <v>0</v>
      </c>
      <c r="AA84">
        <f t="shared" si="18"/>
        <v>0</v>
      </c>
      <c r="AB84">
        <f t="shared" si="19"/>
        <v>0</v>
      </c>
      <c r="AC84">
        <f t="shared" si="20"/>
        <v>0</v>
      </c>
      <c r="AD84">
        <f t="shared" si="21"/>
        <v>0</v>
      </c>
      <c r="AE84">
        <f t="shared" si="22"/>
        <v>0</v>
      </c>
      <c r="AF84">
        <f t="shared" si="23"/>
        <v>0</v>
      </c>
      <c r="AG84">
        <f t="shared" si="24"/>
        <v>0</v>
      </c>
      <c r="AH84">
        <f t="shared" si="25"/>
        <v>0</v>
      </c>
      <c r="AI84">
        <f t="shared" si="26"/>
        <v>0</v>
      </c>
      <c r="AJ84">
        <f>P84*'TABELAS - NÃO EDITAR'!$F$18</f>
        <v>0</v>
      </c>
      <c r="AK84">
        <f>Q84*'TABELAS - NÃO EDITAR'!$F$19</f>
        <v>0</v>
      </c>
      <c r="AN84" s="19">
        <v>24</v>
      </c>
      <c r="AO84" s="3" t="e">
        <f t="shared" si="28"/>
        <v>#NUM!</v>
      </c>
    </row>
    <row r="85" spans="1:43">
      <c r="A85" s="18">
        <v>76</v>
      </c>
      <c r="B85" s="13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t="str">
        <f t="shared" si="27"/>
        <v>OK</v>
      </c>
      <c r="Y85">
        <f t="shared" si="16"/>
        <v>0</v>
      </c>
      <c r="Z85">
        <f t="shared" si="17"/>
        <v>0</v>
      </c>
      <c r="AA85">
        <f t="shared" si="18"/>
        <v>0</v>
      </c>
      <c r="AB85">
        <f t="shared" si="19"/>
        <v>0</v>
      </c>
      <c r="AC85">
        <f t="shared" si="20"/>
        <v>0</v>
      </c>
      <c r="AD85">
        <f t="shared" si="21"/>
        <v>0</v>
      </c>
      <c r="AE85">
        <f t="shared" si="22"/>
        <v>0</v>
      </c>
      <c r="AF85">
        <f t="shared" si="23"/>
        <v>0</v>
      </c>
      <c r="AG85">
        <f t="shared" si="24"/>
        <v>0</v>
      </c>
      <c r="AH85">
        <f t="shared" si="25"/>
        <v>0</v>
      </c>
      <c r="AI85">
        <f t="shared" si="26"/>
        <v>0</v>
      </c>
      <c r="AJ85">
        <f>P85*'TABELAS - NÃO EDITAR'!$F$18</f>
        <v>0</v>
      </c>
      <c r="AK85">
        <f>Q85*'TABELAS - NÃO EDITAR'!$F$19</f>
        <v>0</v>
      </c>
      <c r="AN85" s="19"/>
      <c r="AO85" s="3"/>
    </row>
    <row r="86" spans="1:43">
      <c r="A86" s="18">
        <v>77</v>
      </c>
      <c r="B86" s="13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t="str">
        <f t="shared" si="27"/>
        <v>OK</v>
      </c>
      <c r="Y86">
        <f t="shared" si="16"/>
        <v>0</v>
      </c>
      <c r="Z86">
        <f t="shared" si="17"/>
        <v>0</v>
      </c>
      <c r="AA86">
        <f t="shared" si="18"/>
        <v>0</v>
      </c>
      <c r="AB86">
        <f t="shared" si="19"/>
        <v>0</v>
      </c>
      <c r="AC86">
        <f t="shared" si="20"/>
        <v>0</v>
      </c>
      <c r="AD86">
        <f t="shared" si="21"/>
        <v>0</v>
      </c>
      <c r="AE86">
        <f t="shared" si="22"/>
        <v>0</v>
      </c>
      <c r="AF86">
        <f t="shared" si="23"/>
        <v>0</v>
      </c>
      <c r="AG86">
        <f t="shared" si="24"/>
        <v>0</v>
      </c>
      <c r="AH86">
        <f t="shared" si="25"/>
        <v>0</v>
      </c>
      <c r="AI86">
        <f t="shared" si="26"/>
        <v>0</v>
      </c>
      <c r="AJ86">
        <f>P86*'TABELAS - NÃO EDITAR'!$F$18</f>
        <v>0</v>
      </c>
      <c r="AK86">
        <f>Q86*'TABELAS - NÃO EDITAR'!$F$19</f>
        <v>0</v>
      </c>
      <c r="AN86" s="19"/>
    </row>
    <row r="87" spans="1:43">
      <c r="A87" s="18">
        <v>78</v>
      </c>
      <c r="B87" s="13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t="str">
        <f t="shared" si="27"/>
        <v>OK</v>
      </c>
      <c r="Y87">
        <f t="shared" si="16"/>
        <v>0</v>
      </c>
      <c r="Z87">
        <f t="shared" si="17"/>
        <v>0</v>
      </c>
      <c r="AA87">
        <f t="shared" si="18"/>
        <v>0</v>
      </c>
      <c r="AB87">
        <f t="shared" si="19"/>
        <v>0</v>
      </c>
      <c r="AC87">
        <f t="shared" si="20"/>
        <v>0</v>
      </c>
      <c r="AD87">
        <f t="shared" si="21"/>
        <v>0</v>
      </c>
      <c r="AE87">
        <f t="shared" si="22"/>
        <v>0</v>
      </c>
      <c r="AF87">
        <f t="shared" si="23"/>
        <v>0</v>
      </c>
      <c r="AG87">
        <f t="shared" si="24"/>
        <v>0</v>
      </c>
      <c r="AH87">
        <f t="shared" si="25"/>
        <v>0</v>
      </c>
      <c r="AI87">
        <f t="shared" si="26"/>
        <v>0</v>
      </c>
      <c r="AJ87">
        <f>P87*'TABELAS - NÃO EDITAR'!$F$18</f>
        <v>0</v>
      </c>
      <c r="AK87">
        <f>Q87*'TABELAS - NÃO EDITAR'!$F$19</f>
        <v>0</v>
      </c>
      <c r="AN87" s="19"/>
    </row>
    <row r="88" spans="1:43">
      <c r="A88" s="18">
        <v>79</v>
      </c>
      <c r="B88" s="13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t="str">
        <f t="shared" si="27"/>
        <v>OK</v>
      </c>
      <c r="Y88">
        <f t="shared" si="16"/>
        <v>0</v>
      </c>
      <c r="Z88">
        <f t="shared" si="17"/>
        <v>0</v>
      </c>
      <c r="AA88">
        <f t="shared" si="18"/>
        <v>0</v>
      </c>
      <c r="AB88">
        <f t="shared" si="19"/>
        <v>0</v>
      </c>
      <c r="AC88">
        <f t="shared" si="20"/>
        <v>0</v>
      </c>
      <c r="AD88">
        <f t="shared" si="21"/>
        <v>0</v>
      </c>
      <c r="AE88">
        <f t="shared" si="22"/>
        <v>0</v>
      </c>
      <c r="AF88">
        <f t="shared" si="23"/>
        <v>0</v>
      </c>
      <c r="AG88">
        <f t="shared" si="24"/>
        <v>0</v>
      </c>
      <c r="AH88">
        <f t="shared" si="25"/>
        <v>0</v>
      </c>
      <c r="AI88">
        <f t="shared" si="26"/>
        <v>0</v>
      </c>
      <c r="AJ88">
        <f>P88*'TABELAS - NÃO EDITAR'!$F$18</f>
        <v>0</v>
      </c>
      <c r="AK88">
        <f>Q88*'TABELAS - NÃO EDITAR'!$F$19</f>
        <v>0</v>
      </c>
      <c r="AN88" s="19"/>
    </row>
    <row r="89" spans="1:43">
      <c r="A89" s="18">
        <v>80</v>
      </c>
      <c r="B89" s="13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t="str">
        <f t="shared" si="27"/>
        <v>OK</v>
      </c>
      <c r="Y89">
        <f t="shared" si="16"/>
        <v>0</v>
      </c>
      <c r="Z89">
        <f t="shared" si="17"/>
        <v>0</v>
      </c>
      <c r="AA89">
        <f t="shared" si="18"/>
        <v>0</v>
      </c>
      <c r="AB89">
        <f t="shared" si="19"/>
        <v>0</v>
      </c>
      <c r="AC89">
        <f t="shared" si="20"/>
        <v>0</v>
      </c>
      <c r="AD89">
        <f t="shared" si="21"/>
        <v>0</v>
      </c>
      <c r="AE89">
        <f t="shared" si="22"/>
        <v>0</v>
      </c>
      <c r="AF89">
        <f t="shared" si="23"/>
        <v>0</v>
      </c>
      <c r="AG89">
        <f t="shared" si="24"/>
        <v>0</v>
      </c>
      <c r="AH89">
        <f t="shared" si="25"/>
        <v>0</v>
      </c>
      <c r="AI89">
        <f t="shared" si="26"/>
        <v>0</v>
      </c>
      <c r="AJ89">
        <f>P89*'TABELAS - NÃO EDITAR'!$F$18</f>
        <v>0</v>
      </c>
      <c r="AK89">
        <f>Q89*'TABELAS - NÃO EDITAR'!$F$19</f>
        <v>0</v>
      </c>
      <c r="AN89" s="19"/>
    </row>
    <row r="90" spans="1:43">
      <c r="A90" s="18">
        <v>81</v>
      </c>
      <c r="B90" s="13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t="str">
        <f t="shared" si="27"/>
        <v>OK</v>
      </c>
      <c r="Y90">
        <f t="shared" si="16"/>
        <v>0</v>
      </c>
      <c r="Z90">
        <f t="shared" si="17"/>
        <v>0</v>
      </c>
      <c r="AA90">
        <f t="shared" si="18"/>
        <v>0</v>
      </c>
      <c r="AB90">
        <f t="shared" si="19"/>
        <v>0</v>
      </c>
      <c r="AC90">
        <f t="shared" si="20"/>
        <v>0</v>
      </c>
      <c r="AD90">
        <f t="shared" si="21"/>
        <v>0</v>
      </c>
      <c r="AE90">
        <f t="shared" si="22"/>
        <v>0</v>
      </c>
      <c r="AF90">
        <f t="shared" si="23"/>
        <v>0</v>
      </c>
      <c r="AG90">
        <f t="shared" si="24"/>
        <v>0</v>
      </c>
      <c r="AH90">
        <f t="shared" si="25"/>
        <v>0</v>
      </c>
      <c r="AI90">
        <f t="shared" si="26"/>
        <v>0</v>
      </c>
      <c r="AJ90">
        <f>P90*'TABELAS - NÃO EDITAR'!$F$18</f>
        <v>0</v>
      </c>
      <c r="AK90">
        <f>Q90*'TABELAS - NÃO EDITAR'!$F$19</f>
        <v>0</v>
      </c>
      <c r="AN90" s="19"/>
    </row>
    <row r="91" spans="1:43">
      <c r="A91" s="18">
        <v>82</v>
      </c>
      <c r="B91" s="13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t="str">
        <f t="shared" si="27"/>
        <v>OK</v>
      </c>
      <c r="Y91">
        <f t="shared" si="16"/>
        <v>0</v>
      </c>
      <c r="Z91">
        <f t="shared" si="17"/>
        <v>0</v>
      </c>
      <c r="AA91">
        <f t="shared" si="18"/>
        <v>0</v>
      </c>
      <c r="AB91">
        <f t="shared" si="19"/>
        <v>0</v>
      </c>
      <c r="AC91">
        <f t="shared" si="20"/>
        <v>0</v>
      </c>
      <c r="AD91">
        <f t="shared" si="21"/>
        <v>0</v>
      </c>
      <c r="AE91">
        <f t="shared" si="22"/>
        <v>0</v>
      </c>
      <c r="AF91">
        <f t="shared" si="23"/>
        <v>0</v>
      </c>
      <c r="AG91">
        <f t="shared" si="24"/>
        <v>0</v>
      </c>
      <c r="AH91">
        <f t="shared" si="25"/>
        <v>0</v>
      </c>
      <c r="AI91">
        <f t="shared" si="26"/>
        <v>0</v>
      </c>
      <c r="AJ91">
        <f>P91*'TABELAS - NÃO EDITAR'!$F$18</f>
        <v>0</v>
      </c>
      <c r="AK91">
        <f>Q91*'TABELAS - NÃO EDITAR'!$F$19</f>
        <v>0</v>
      </c>
      <c r="AN91" s="19"/>
    </row>
    <row r="92" spans="1:43">
      <c r="A92" s="18">
        <v>83</v>
      </c>
      <c r="B92" s="13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t="str">
        <f t="shared" si="27"/>
        <v>OK</v>
      </c>
      <c r="Y92">
        <f t="shared" si="16"/>
        <v>0</v>
      </c>
      <c r="Z92">
        <f t="shared" si="17"/>
        <v>0</v>
      </c>
      <c r="AA92">
        <f t="shared" si="18"/>
        <v>0</v>
      </c>
      <c r="AB92">
        <f t="shared" si="19"/>
        <v>0</v>
      </c>
      <c r="AC92">
        <f t="shared" si="20"/>
        <v>0</v>
      </c>
      <c r="AD92">
        <f t="shared" si="21"/>
        <v>0</v>
      </c>
      <c r="AE92">
        <f t="shared" si="22"/>
        <v>0</v>
      </c>
      <c r="AF92">
        <f t="shared" si="23"/>
        <v>0</v>
      </c>
      <c r="AG92">
        <f t="shared" si="24"/>
        <v>0</v>
      </c>
      <c r="AH92">
        <f t="shared" si="25"/>
        <v>0</v>
      </c>
      <c r="AI92">
        <f t="shared" si="26"/>
        <v>0</v>
      </c>
      <c r="AJ92">
        <f>P92*'TABELAS - NÃO EDITAR'!$F$18</f>
        <v>0</v>
      </c>
      <c r="AK92">
        <f>Q92*'TABELAS - NÃO EDITAR'!$F$19</f>
        <v>0</v>
      </c>
      <c r="AN92" s="19"/>
    </row>
    <row r="93" spans="1:43">
      <c r="A93" s="18">
        <v>84</v>
      </c>
      <c r="B93" s="13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t="str">
        <f t="shared" si="27"/>
        <v>OK</v>
      </c>
      <c r="Y93">
        <f t="shared" ref="Y93:Y99" si="29">E93*$Y$8</f>
        <v>0</v>
      </c>
      <c r="Z93">
        <f t="shared" ref="Z93:Z99" si="30">F93*$Z$8</f>
        <v>0</v>
      </c>
      <c r="AA93">
        <f t="shared" ref="AA93:AA99" si="31">G93*$AA$8</f>
        <v>0</v>
      </c>
      <c r="AB93">
        <f t="shared" ref="AB93:AB99" si="32">H93*$AB$8</f>
        <v>0</v>
      </c>
      <c r="AC93">
        <f t="shared" ref="AC93:AC99" si="33">I93*$AC$8</f>
        <v>0</v>
      </c>
      <c r="AD93">
        <f t="shared" ref="AD93:AD99" si="34">J93*$AD$8</f>
        <v>0</v>
      </c>
      <c r="AE93">
        <f t="shared" ref="AE93:AE99" si="35">K93*$AE$8</f>
        <v>0</v>
      </c>
      <c r="AF93">
        <f t="shared" ref="AF93:AF99" si="36">L93*$AF$8</f>
        <v>0</v>
      </c>
      <c r="AG93">
        <f t="shared" ref="AG93:AG99" si="37">M93*$AG$8</f>
        <v>0</v>
      </c>
      <c r="AH93">
        <f t="shared" ref="AH93:AH99" si="38">N93*$AH$8</f>
        <v>0</v>
      </c>
      <c r="AI93">
        <f t="shared" ref="AI93:AI99" si="39">O93*$AI$8</f>
        <v>0</v>
      </c>
      <c r="AJ93">
        <f>P93*'TABELAS - NÃO EDITAR'!$F$18</f>
        <v>0</v>
      </c>
      <c r="AK93">
        <f>Q93*'TABELAS - NÃO EDITAR'!$F$19</f>
        <v>0</v>
      </c>
      <c r="AN93" s="19"/>
    </row>
    <row r="94" spans="1:43">
      <c r="A94" s="18">
        <v>85</v>
      </c>
      <c r="B94" s="13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t="str">
        <f t="shared" si="27"/>
        <v>OK</v>
      </c>
      <c r="Y94">
        <f t="shared" si="29"/>
        <v>0</v>
      </c>
      <c r="Z94">
        <f t="shared" si="30"/>
        <v>0</v>
      </c>
      <c r="AA94">
        <f t="shared" si="31"/>
        <v>0</v>
      </c>
      <c r="AB94">
        <f t="shared" si="32"/>
        <v>0</v>
      </c>
      <c r="AC94">
        <f t="shared" si="33"/>
        <v>0</v>
      </c>
      <c r="AD94">
        <f t="shared" si="34"/>
        <v>0</v>
      </c>
      <c r="AE94">
        <f t="shared" si="35"/>
        <v>0</v>
      </c>
      <c r="AF94">
        <f t="shared" si="36"/>
        <v>0</v>
      </c>
      <c r="AG94">
        <f t="shared" si="37"/>
        <v>0</v>
      </c>
      <c r="AH94">
        <f t="shared" si="38"/>
        <v>0</v>
      </c>
      <c r="AI94">
        <f t="shared" si="39"/>
        <v>0</v>
      </c>
      <c r="AJ94">
        <f>P94*'TABELAS - NÃO EDITAR'!$F$18</f>
        <v>0</v>
      </c>
      <c r="AK94">
        <f>Q94*'TABELAS - NÃO EDITAR'!$F$19</f>
        <v>0</v>
      </c>
      <c r="AN94" s="19"/>
    </row>
    <row r="95" spans="1:43">
      <c r="A95" s="18">
        <v>86</v>
      </c>
      <c r="B95" s="13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t="str">
        <f t="shared" si="27"/>
        <v>OK</v>
      </c>
      <c r="Y95">
        <f t="shared" si="29"/>
        <v>0</v>
      </c>
      <c r="Z95">
        <f t="shared" si="30"/>
        <v>0</v>
      </c>
      <c r="AA95">
        <f t="shared" si="31"/>
        <v>0</v>
      </c>
      <c r="AB95">
        <f t="shared" si="32"/>
        <v>0</v>
      </c>
      <c r="AC95">
        <f t="shared" si="33"/>
        <v>0</v>
      </c>
      <c r="AD95">
        <f t="shared" si="34"/>
        <v>0</v>
      </c>
      <c r="AE95">
        <f t="shared" si="35"/>
        <v>0</v>
      </c>
      <c r="AF95">
        <f t="shared" si="36"/>
        <v>0</v>
      </c>
      <c r="AG95">
        <f t="shared" si="37"/>
        <v>0</v>
      </c>
      <c r="AH95">
        <f t="shared" si="38"/>
        <v>0</v>
      </c>
      <c r="AI95">
        <f t="shared" si="39"/>
        <v>0</v>
      </c>
      <c r="AJ95">
        <f>P95*'TABELAS - NÃO EDITAR'!$F$18</f>
        <v>0</v>
      </c>
      <c r="AK95">
        <f>Q95*'TABELAS - NÃO EDITAR'!$F$19</f>
        <v>0</v>
      </c>
      <c r="AN95" s="19"/>
    </row>
    <row r="96" spans="1:43">
      <c r="A96" s="18">
        <v>87</v>
      </c>
      <c r="B96" s="13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t="str">
        <f t="shared" si="27"/>
        <v>OK</v>
      </c>
      <c r="Y96">
        <f t="shared" si="29"/>
        <v>0</v>
      </c>
      <c r="Z96">
        <f t="shared" si="30"/>
        <v>0</v>
      </c>
      <c r="AA96">
        <f t="shared" si="31"/>
        <v>0</v>
      </c>
      <c r="AB96">
        <f t="shared" si="32"/>
        <v>0</v>
      </c>
      <c r="AC96">
        <f t="shared" si="33"/>
        <v>0</v>
      </c>
      <c r="AD96">
        <f t="shared" si="34"/>
        <v>0</v>
      </c>
      <c r="AE96">
        <f t="shared" si="35"/>
        <v>0</v>
      </c>
      <c r="AF96">
        <f t="shared" si="36"/>
        <v>0</v>
      </c>
      <c r="AG96">
        <f t="shared" si="37"/>
        <v>0</v>
      </c>
      <c r="AH96">
        <f t="shared" si="38"/>
        <v>0</v>
      </c>
      <c r="AI96">
        <f t="shared" si="39"/>
        <v>0</v>
      </c>
      <c r="AJ96">
        <f>P96*'TABELAS - NÃO EDITAR'!$F$18</f>
        <v>0</v>
      </c>
      <c r="AK96">
        <f>Q96*'TABELAS - NÃO EDITAR'!$F$19</f>
        <v>0</v>
      </c>
      <c r="AN96" s="19"/>
    </row>
    <row r="97" spans="1:40">
      <c r="A97" s="18">
        <v>88</v>
      </c>
      <c r="B97" s="13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t="str">
        <f t="shared" si="27"/>
        <v>OK</v>
      </c>
      <c r="Y97">
        <f t="shared" si="29"/>
        <v>0</v>
      </c>
      <c r="Z97">
        <f t="shared" si="30"/>
        <v>0</v>
      </c>
      <c r="AA97">
        <f t="shared" si="31"/>
        <v>0</v>
      </c>
      <c r="AB97">
        <f t="shared" si="32"/>
        <v>0</v>
      </c>
      <c r="AC97">
        <f t="shared" si="33"/>
        <v>0</v>
      </c>
      <c r="AD97">
        <f t="shared" si="34"/>
        <v>0</v>
      </c>
      <c r="AE97">
        <f t="shared" si="35"/>
        <v>0</v>
      </c>
      <c r="AF97">
        <f t="shared" si="36"/>
        <v>0</v>
      </c>
      <c r="AG97">
        <f t="shared" si="37"/>
        <v>0</v>
      </c>
      <c r="AH97">
        <f t="shared" si="38"/>
        <v>0</v>
      </c>
      <c r="AI97">
        <f t="shared" si="39"/>
        <v>0</v>
      </c>
      <c r="AJ97">
        <f>P97*'TABELAS - NÃO EDITAR'!$F$18</f>
        <v>0</v>
      </c>
      <c r="AK97">
        <f>Q97*'TABELAS - NÃO EDITAR'!$F$19</f>
        <v>0</v>
      </c>
      <c r="AN97" s="19"/>
    </row>
    <row r="98" spans="1:40">
      <c r="A98" s="18">
        <v>89</v>
      </c>
      <c r="B98" s="13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t="str">
        <f t="shared" si="27"/>
        <v>OK</v>
      </c>
      <c r="Y98">
        <f t="shared" si="29"/>
        <v>0</v>
      </c>
      <c r="Z98">
        <f t="shared" si="30"/>
        <v>0</v>
      </c>
      <c r="AA98">
        <f t="shared" si="31"/>
        <v>0</v>
      </c>
      <c r="AB98">
        <f t="shared" si="32"/>
        <v>0</v>
      </c>
      <c r="AC98">
        <f t="shared" si="33"/>
        <v>0</v>
      </c>
      <c r="AD98">
        <f t="shared" si="34"/>
        <v>0</v>
      </c>
      <c r="AE98">
        <f t="shared" si="35"/>
        <v>0</v>
      </c>
      <c r="AF98">
        <f t="shared" si="36"/>
        <v>0</v>
      </c>
      <c r="AG98">
        <f t="shared" si="37"/>
        <v>0</v>
      </c>
      <c r="AH98">
        <f t="shared" si="38"/>
        <v>0</v>
      </c>
      <c r="AI98">
        <f t="shared" si="39"/>
        <v>0</v>
      </c>
      <c r="AJ98">
        <f>P98*'TABELAS - NÃO EDITAR'!$F$18</f>
        <v>0</v>
      </c>
      <c r="AK98">
        <f>Q98*'TABELAS - NÃO EDITAR'!$F$19</f>
        <v>0</v>
      </c>
      <c r="AN98" s="19"/>
    </row>
    <row r="99" spans="1:40">
      <c r="A99" s="18">
        <v>90</v>
      </c>
      <c r="B99" s="13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t="str">
        <f t="shared" si="27"/>
        <v>OK</v>
      </c>
      <c r="Y99">
        <f t="shared" si="29"/>
        <v>0</v>
      </c>
      <c r="Z99">
        <f t="shared" si="30"/>
        <v>0</v>
      </c>
      <c r="AA99">
        <f t="shared" si="31"/>
        <v>0</v>
      </c>
      <c r="AB99">
        <f t="shared" si="32"/>
        <v>0</v>
      </c>
      <c r="AC99">
        <f t="shared" si="33"/>
        <v>0</v>
      </c>
      <c r="AD99">
        <f t="shared" si="34"/>
        <v>0</v>
      </c>
      <c r="AE99">
        <f t="shared" si="35"/>
        <v>0</v>
      </c>
      <c r="AF99">
        <f t="shared" si="36"/>
        <v>0</v>
      </c>
      <c r="AG99">
        <f t="shared" si="37"/>
        <v>0</v>
      </c>
      <c r="AH99">
        <f t="shared" si="38"/>
        <v>0</v>
      </c>
      <c r="AI99">
        <f t="shared" si="39"/>
        <v>0</v>
      </c>
      <c r="AJ99">
        <f>P99*'TABELAS - NÃO EDITAR'!$F$18</f>
        <v>0</v>
      </c>
      <c r="AK99">
        <f>Q99*'TABELAS - NÃO EDITAR'!$F$19</f>
        <v>0</v>
      </c>
      <c r="AN99" s="19"/>
    </row>
    <row r="100" spans="1:40">
      <c r="W100"/>
    </row>
    <row r="101" spans="1:40">
      <c r="W101"/>
    </row>
    <row r="102" spans="1:40">
      <c r="W102"/>
    </row>
    <row r="103" spans="1:40">
      <c r="W103"/>
    </row>
    <row r="104" spans="1:40">
      <c r="W104"/>
    </row>
    <row r="105" spans="1:40">
      <c r="W105"/>
    </row>
    <row r="106" spans="1:40">
      <c r="W106"/>
    </row>
    <row r="107" spans="1:40">
      <c r="W107"/>
    </row>
    <row r="108" spans="1:40">
      <c r="W108"/>
    </row>
    <row r="109" spans="1:40">
      <c r="W109"/>
    </row>
    <row r="110" spans="1:40">
      <c r="W110"/>
    </row>
    <row r="111" spans="1:40">
      <c r="W111"/>
    </row>
    <row r="112" spans="1:40">
      <c r="W112"/>
    </row>
    <row r="113" spans="23:23">
      <c r="W113"/>
    </row>
    <row r="114" spans="23:23">
      <c r="W114"/>
    </row>
    <row r="115" spans="23:23">
      <c r="W115"/>
    </row>
    <row r="116" spans="23:23">
      <c r="W116"/>
    </row>
    <row r="117" spans="23:23">
      <c r="W117"/>
    </row>
    <row r="118" spans="23:23">
      <c r="W118"/>
    </row>
    <row r="119" spans="23:23">
      <c r="W119"/>
    </row>
    <row r="120" spans="23:23">
      <c r="W120"/>
    </row>
  </sheetData>
  <mergeCells count="4">
    <mergeCell ref="E4:Q4"/>
    <mergeCell ref="W1:W20"/>
    <mergeCell ref="S12:T12"/>
    <mergeCell ref="S13:T13"/>
  </mergeCells>
  <conditionalFormatting sqref="R5:R6 R9:R99">
    <cfRule type="containsText" dxfId="6" priority="1" operator="containsText" text="OK">
      <formula>NOT(ISERROR(SEARCH("OK",R5)))</formula>
    </cfRule>
    <cfRule type="beginsWith" dxfId="5" priority="2" operator="beginsWith" text="APENAS">
      <formula>LEFT(R5,LEN("APENAS"))="APENAS"</formula>
    </cfRule>
    <cfRule type="containsText" dxfId="4" priority="3" operator="containsText" text="&quot;APENAS 8 ITENS, POR FAVOR&quot;">
      <formula>NOT(ISERROR(SEARCH("""APENAS 8 ITENS, POR FAVOR""",R5)))</formula>
    </cfRule>
    <cfRule type="cellIs" dxfId="3" priority="6" operator="greaterThanOrEqual">
      <formula>9</formula>
    </cfRule>
    <cfRule type="cellIs" dxfId="2" priority="7" operator="greaterThan">
      <formula>9</formula>
    </cfRule>
  </conditionalFormatting>
  <conditionalFormatting sqref="R5:R6 R9:R99">
    <cfRule type="containsText" dxfId="1" priority="5" operator="containsText" text="APENAS 8 ITENS, POR FAVOR">
      <formula>NOT(ISERROR(SEARCH("APENAS 8 ITENS, POR FAVOR",R5)))</formula>
    </cfRule>
  </conditionalFormatting>
  <conditionalFormatting sqref="R5:R6 R9:R99">
    <cfRule type="containsText" dxfId="0" priority="4" operator="containsText" text="APENAS 8 ITENS, POR FAVOR">
      <formula>NOT(ISERROR(SEARCH("APENAS 8 ITENS, POR FAVOR",R5)))</formula>
    </cfRule>
  </conditionalFormatting>
  <dataValidations count="2">
    <dataValidation type="decimal" allowBlank="1" showInputMessage="1" showErrorMessage="1" sqref="D6" xr:uid="{00000000-0002-0000-0000-000000000000}">
      <formula1>0</formula1>
      <formula2>100</formula2>
    </dataValidation>
    <dataValidation type="whole" allowBlank="1" showInputMessage="1" showErrorMessage="1" sqref="E6:Q6 E10:Q99" xr:uid="{00000000-0002-0000-0000-000001000000}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'TABELAS - NÃO EDITAR'!$I$3:$I$4</xm:f>
          </x14:formula1>
          <xm:sqref>U12:U13</xm:sqref>
        </x14:dataValidation>
        <x14:dataValidation type="list" allowBlank="1" showInputMessage="1" showErrorMessage="1" xr:uid="{00000000-0002-0000-0000-000003000000}">
          <x14:formula1>
            <xm:f>'TABELAS - NÃO EDITAR'!$J$3:$J$28</xm:f>
          </x14:formula1>
          <xm:sqref>T7:U7</xm:sqref>
        </x14:dataValidation>
        <x14:dataValidation type="list" allowBlank="1" showInputMessage="1" showErrorMessage="1" xr:uid="{00000000-0002-0000-0000-000004000000}">
          <x14:formula1>
            <xm:f>'TABELAS - NÃO EDITAR'!$B$3:$B$79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92"/>
  <sheetViews>
    <sheetView topLeftCell="A46" workbookViewId="0">
      <selection activeCell="E76" sqref="E76"/>
    </sheetView>
  </sheetViews>
  <sheetFormatPr defaultColWidth="11.125" defaultRowHeight="15.75"/>
  <cols>
    <col min="2" max="2" width="27.125" customWidth="1"/>
    <col min="3" max="3" width="9.875" customWidth="1"/>
    <col min="11" max="11" width="12" customWidth="1"/>
    <col min="12" max="12" width="8.5" customWidth="1"/>
    <col min="13" max="13" width="11" customWidth="1"/>
    <col min="14" max="14" width="10" customWidth="1"/>
    <col min="15" max="15" width="7.875" customWidth="1"/>
    <col min="16" max="16" width="23.375" customWidth="1"/>
    <col min="17" max="17" width="11.5" customWidth="1"/>
    <col min="18" max="18" width="12.125" customWidth="1"/>
    <col min="19" max="19" width="13.625" customWidth="1"/>
    <col min="20" max="20" width="11" customWidth="1"/>
    <col min="24" max="24" width="16.125" customWidth="1"/>
  </cols>
  <sheetData>
    <row r="1" spans="1:28">
      <c r="P1" t="s">
        <v>49</v>
      </c>
      <c r="Q1" t="s">
        <v>50</v>
      </c>
      <c r="R1" t="s">
        <v>51</v>
      </c>
      <c r="T1" t="s">
        <v>4</v>
      </c>
    </row>
    <row r="2" spans="1:28">
      <c r="A2" t="s">
        <v>52</v>
      </c>
      <c r="B2" t="s">
        <v>53</v>
      </c>
      <c r="E2" t="s">
        <v>54</v>
      </c>
      <c r="H2" t="s">
        <v>55</v>
      </c>
      <c r="I2" t="s">
        <v>56</v>
      </c>
      <c r="J2" t="s">
        <v>57</v>
      </c>
      <c r="P2" s="21" t="s">
        <v>58</v>
      </c>
      <c r="Q2" s="24" t="s">
        <v>59</v>
      </c>
      <c r="R2" s="25" t="s">
        <v>60</v>
      </c>
      <c r="S2" s="25" t="s">
        <v>61</v>
      </c>
      <c r="T2" s="26">
        <v>5</v>
      </c>
      <c r="U2" s="24" t="s">
        <v>62</v>
      </c>
      <c r="X2" s="21"/>
      <c r="Y2" s="26"/>
      <c r="AA2" s="21" t="s">
        <v>58</v>
      </c>
      <c r="AB2" s="26">
        <v>5</v>
      </c>
    </row>
    <row r="3" spans="1:28">
      <c r="A3">
        <v>3</v>
      </c>
      <c r="B3" s="4"/>
      <c r="C3" s="6"/>
      <c r="E3" t="s">
        <v>63</v>
      </c>
      <c r="H3">
        <v>0</v>
      </c>
      <c r="I3" t="s">
        <v>64</v>
      </c>
      <c r="J3">
        <v>0</v>
      </c>
      <c r="P3" s="22" t="s">
        <v>65</v>
      </c>
      <c r="Q3" s="27" t="s">
        <v>66</v>
      </c>
      <c r="R3" s="28" t="s">
        <v>60</v>
      </c>
      <c r="S3" s="28" t="s">
        <v>61</v>
      </c>
      <c r="T3" s="29">
        <v>5</v>
      </c>
      <c r="U3" s="27" t="s">
        <v>62</v>
      </c>
      <c r="X3" s="22"/>
      <c r="Y3" s="29"/>
      <c r="AA3" s="22" t="s">
        <v>65</v>
      </c>
      <c r="AB3" s="29">
        <v>5</v>
      </c>
    </row>
    <row r="4" spans="1:28">
      <c r="A4">
        <v>4</v>
      </c>
      <c r="B4" s="21" t="s">
        <v>58</v>
      </c>
      <c r="C4" s="26">
        <v>5</v>
      </c>
      <c r="E4" s="1" t="s">
        <v>10</v>
      </c>
      <c r="F4" s="3">
        <v>100</v>
      </c>
      <c r="H4">
        <v>1</v>
      </c>
      <c r="J4">
        <v>1</v>
      </c>
      <c r="P4" s="21" t="s">
        <v>67</v>
      </c>
      <c r="Q4" s="24" t="s">
        <v>68</v>
      </c>
      <c r="R4" s="25" t="s">
        <v>60</v>
      </c>
      <c r="S4" s="25" t="s">
        <v>61</v>
      </c>
      <c r="T4" s="26">
        <v>3</v>
      </c>
      <c r="U4" s="24" t="s">
        <v>69</v>
      </c>
      <c r="X4" s="21"/>
      <c r="Y4" s="26"/>
      <c r="AA4" s="21" t="s">
        <v>67</v>
      </c>
      <c r="AB4" s="26">
        <v>3</v>
      </c>
    </row>
    <row r="5" spans="1:28">
      <c r="A5">
        <v>5</v>
      </c>
      <c r="B5" s="22" t="s">
        <v>65</v>
      </c>
      <c r="C5" s="29">
        <v>5</v>
      </c>
      <c r="E5" s="1" t="s">
        <v>11</v>
      </c>
      <c r="F5" s="3">
        <v>80</v>
      </c>
      <c r="H5">
        <v>2</v>
      </c>
      <c r="I5" s="1"/>
      <c r="J5">
        <v>2</v>
      </c>
      <c r="P5" s="22" t="s">
        <v>70</v>
      </c>
      <c r="Q5" s="27" t="s">
        <v>71</v>
      </c>
      <c r="R5" s="28" t="s">
        <v>60</v>
      </c>
      <c r="S5" s="28" t="s">
        <v>61</v>
      </c>
      <c r="T5" s="29">
        <v>4</v>
      </c>
      <c r="U5" s="27" t="s">
        <v>62</v>
      </c>
      <c r="X5" s="22"/>
      <c r="Y5" s="29"/>
      <c r="AA5" s="22" t="s">
        <v>70</v>
      </c>
      <c r="AB5" s="29">
        <v>4</v>
      </c>
    </row>
    <row r="6" spans="1:28">
      <c r="A6">
        <v>6</v>
      </c>
      <c r="B6" s="21" t="s">
        <v>67</v>
      </c>
      <c r="C6" s="26">
        <v>3</v>
      </c>
      <c r="E6" s="1" t="s">
        <v>12</v>
      </c>
      <c r="F6" s="3">
        <v>60</v>
      </c>
      <c r="H6">
        <v>3</v>
      </c>
      <c r="I6" s="1"/>
      <c r="J6">
        <v>3</v>
      </c>
      <c r="P6" s="21" t="s">
        <v>72</v>
      </c>
      <c r="Q6" s="24" t="s">
        <v>73</v>
      </c>
      <c r="R6" s="25" t="s">
        <v>60</v>
      </c>
      <c r="S6" s="25" t="s">
        <v>61</v>
      </c>
      <c r="T6" s="26">
        <v>3</v>
      </c>
      <c r="U6" s="24" t="s">
        <v>69</v>
      </c>
      <c r="X6" s="21"/>
      <c r="Y6" s="26"/>
      <c r="AA6" s="21" t="s">
        <v>72</v>
      </c>
      <c r="AB6" s="26">
        <v>3</v>
      </c>
    </row>
    <row r="7" spans="1:28">
      <c r="A7">
        <v>7</v>
      </c>
      <c r="B7" s="22" t="s">
        <v>70</v>
      </c>
      <c r="C7" s="29">
        <v>4</v>
      </c>
      <c r="E7" s="1" t="s">
        <v>13</v>
      </c>
      <c r="F7" s="3">
        <v>40</v>
      </c>
      <c r="G7" s="1"/>
      <c r="H7" s="3">
        <v>4</v>
      </c>
      <c r="I7" s="1"/>
      <c r="J7">
        <v>4</v>
      </c>
      <c r="P7" s="22" t="s">
        <v>74</v>
      </c>
      <c r="Q7" s="27" t="s">
        <v>75</v>
      </c>
      <c r="R7" s="28" t="s">
        <v>60</v>
      </c>
      <c r="S7" s="28" t="s">
        <v>76</v>
      </c>
      <c r="T7" s="29">
        <v>4</v>
      </c>
      <c r="U7" s="27" t="s">
        <v>62</v>
      </c>
      <c r="X7" s="22"/>
      <c r="Y7" s="29"/>
      <c r="AA7" s="22" t="s">
        <v>77</v>
      </c>
      <c r="AB7" s="29">
        <v>5</v>
      </c>
    </row>
    <row r="8" spans="1:28">
      <c r="B8" s="21" t="s">
        <v>72</v>
      </c>
      <c r="C8" s="26">
        <v>3</v>
      </c>
      <c r="E8" s="1" t="s">
        <v>14</v>
      </c>
      <c r="F8" s="3">
        <v>20</v>
      </c>
      <c r="H8" s="3">
        <v>5</v>
      </c>
      <c r="J8">
        <v>5</v>
      </c>
      <c r="P8" s="21" t="s">
        <v>78</v>
      </c>
      <c r="Q8" s="24" t="s">
        <v>79</v>
      </c>
      <c r="R8" s="25" t="s">
        <v>60</v>
      </c>
      <c r="S8" s="25" t="s">
        <v>76</v>
      </c>
      <c r="T8" s="26">
        <v>3</v>
      </c>
      <c r="U8" s="24" t="s">
        <v>69</v>
      </c>
      <c r="X8" s="21"/>
      <c r="Y8" s="26"/>
      <c r="AA8" s="21" t="s">
        <v>80</v>
      </c>
      <c r="AB8" s="26">
        <v>3</v>
      </c>
    </row>
    <row r="9" spans="1:28">
      <c r="B9" s="4" t="s">
        <v>74</v>
      </c>
      <c r="C9" s="6">
        <v>4</v>
      </c>
      <c r="E9" s="1" t="s">
        <v>15</v>
      </c>
      <c r="F9" s="3">
        <v>10</v>
      </c>
      <c r="H9" s="3">
        <v>6</v>
      </c>
      <c r="J9">
        <v>6</v>
      </c>
      <c r="P9" s="22" t="s">
        <v>81</v>
      </c>
      <c r="Q9" s="27" t="s">
        <v>82</v>
      </c>
      <c r="R9" s="28" t="s">
        <v>60</v>
      </c>
      <c r="S9" s="28" t="s">
        <v>61</v>
      </c>
      <c r="T9" s="29">
        <v>3</v>
      </c>
      <c r="U9" s="27" t="s">
        <v>69</v>
      </c>
      <c r="X9" s="22"/>
      <c r="Y9" s="29"/>
      <c r="AA9" s="22" t="s">
        <v>83</v>
      </c>
      <c r="AB9" s="29">
        <v>4</v>
      </c>
    </row>
    <row r="10" spans="1:28">
      <c r="B10" s="4" t="s">
        <v>84</v>
      </c>
      <c r="C10" s="6">
        <v>3</v>
      </c>
      <c r="E10" s="1" t="s">
        <v>16</v>
      </c>
      <c r="F10" s="3">
        <v>5</v>
      </c>
      <c r="H10" s="3">
        <v>7</v>
      </c>
      <c r="J10">
        <v>7</v>
      </c>
      <c r="P10" s="21" t="s">
        <v>85</v>
      </c>
      <c r="Q10" s="24" t="s">
        <v>86</v>
      </c>
      <c r="R10" s="25" t="s">
        <v>60</v>
      </c>
      <c r="S10" s="30" t="s">
        <v>87</v>
      </c>
      <c r="T10" s="26" t="s">
        <v>88</v>
      </c>
      <c r="U10" s="24" t="s">
        <v>62</v>
      </c>
      <c r="X10" s="21"/>
      <c r="Y10" s="26"/>
      <c r="AA10" s="21" t="s">
        <v>89</v>
      </c>
      <c r="AB10" s="26">
        <v>4</v>
      </c>
    </row>
    <row r="11" spans="1:28">
      <c r="B11" s="4" t="s">
        <v>90</v>
      </c>
      <c r="C11" s="6">
        <v>3</v>
      </c>
      <c r="E11" t="s">
        <v>91</v>
      </c>
      <c r="H11" s="3">
        <v>8</v>
      </c>
      <c r="J11">
        <v>8</v>
      </c>
      <c r="P11" s="22" t="s">
        <v>77</v>
      </c>
      <c r="Q11" s="27" t="s">
        <v>92</v>
      </c>
      <c r="R11" s="28" t="s">
        <v>60</v>
      </c>
      <c r="S11" s="28" t="s">
        <v>61</v>
      </c>
      <c r="T11" s="29">
        <v>5</v>
      </c>
      <c r="U11" s="27" t="s">
        <v>62</v>
      </c>
      <c r="X11" s="22"/>
      <c r="Y11" s="29"/>
      <c r="AA11" s="22" t="s">
        <v>93</v>
      </c>
      <c r="AB11" s="29">
        <v>5</v>
      </c>
    </row>
    <row r="12" spans="1:28">
      <c r="B12" s="22" t="s">
        <v>77</v>
      </c>
      <c r="C12" s="29">
        <v>5</v>
      </c>
      <c r="E12" s="1" t="s">
        <v>17</v>
      </c>
      <c r="F12" s="3">
        <v>100</v>
      </c>
      <c r="H12" s="3">
        <v>9</v>
      </c>
      <c r="J12">
        <v>9</v>
      </c>
      <c r="P12" s="21" t="s">
        <v>80</v>
      </c>
      <c r="Q12" s="24" t="s">
        <v>94</v>
      </c>
      <c r="R12" s="25" t="s">
        <v>60</v>
      </c>
      <c r="S12" s="25" t="s">
        <v>61</v>
      </c>
      <c r="T12" s="26">
        <v>3</v>
      </c>
      <c r="U12" s="24" t="s">
        <v>69</v>
      </c>
      <c r="X12" s="21"/>
      <c r="Y12" s="26"/>
      <c r="AA12" s="21" t="s">
        <v>95</v>
      </c>
      <c r="AB12" s="26">
        <v>5</v>
      </c>
    </row>
    <row r="13" spans="1:28">
      <c r="B13" s="21" t="s">
        <v>80</v>
      </c>
      <c r="C13" s="26">
        <v>3</v>
      </c>
      <c r="E13" s="1" t="s">
        <v>18</v>
      </c>
      <c r="F13" s="3">
        <v>50</v>
      </c>
      <c r="H13" s="3">
        <v>10</v>
      </c>
      <c r="J13">
        <v>10</v>
      </c>
      <c r="P13" s="22" t="s">
        <v>83</v>
      </c>
      <c r="Q13" s="27" t="s">
        <v>96</v>
      </c>
      <c r="R13" s="28" t="s">
        <v>60</v>
      </c>
      <c r="S13" s="28" t="s">
        <v>61</v>
      </c>
      <c r="T13" s="29">
        <v>4</v>
      </c>
      <c r="U13" s="27" t="s">
        <v>62</v>
      </c>
      <c r="X13" s="22"/>
      <c r="Y13" s="29"/>
      <c r="AA13" s="22" t="s">
        <v>97</v>
      </c>
      <c r="AB13" s="29">
        <v>7</v>
      </c>
    </row>
    <row r="14" spans="1:28">
      <c r="B14" s="22" t="s">
        <v>83</v>
      </c>
      <c r="C14" s="29">
        <v>4</v>
      </c>
      <c r="E14" s="1" t="s">
        <v>19</v>
      </c>
      <c r="F14" s="3">
        <v>25</v>
      </c>
      <c r="H14" s="3">
        <v>11</v>
      </c>
      <c r="J14">
        <v>11</v>
      </c>
      <c r="P14" s="21" t="s">
        <v>89</v>
      </c>
      <c r="Q14" s="24" t="s">
        <v>98</v>
      </c>
      <c r="R14" s="25" t="s">
        <v>60</v>
      </c>
      <c r="S14" s="25" t="s">
        <v>61</v>
      </c>
      <c r="T14" s="26">
        <v>4</v>
      </c>
      <c r="U14" s="24" t="s">
        <v>62</v>
      </c>
      <c r="X14" s="21"/>
      <c r="Y14" s="26"/>
      <c r="AA14" s="21" t="s">
        <v>99</v>
      </c>
      <c r="AB14" s="26">
        <v>5</v>
      </c>
    </row>
    <row r="15" spans="1:28">
      <c r="B15" s="21" t="s">
        <v>89</v>
      </c>
      <c r="C15" s="26">
        <v>4</v>
      </c>
      <c r="E15" t="s">
        <v>100</v>
      </c>
      <c r="H15" s="3">
        <v>12</v>
      </c>
      <c r="J15">
        <v>12</v>
      </c>
      <c r="P15" s="22" t="s">
        <v>93</v>
      </c>
      <c r="Q15" s="27" t="s">
        <v>101</v>
      </c>
      <c r="R15" s="28" t="s">
        <v>60</v>
      </c>
      <c r="S15" s="28" t="s">
        <v>61</v>
      </c>
      <c r="T15" s="29">
        <v>5</v>
      </c>
      <c r="U15" s="27" t="s">
        <v>62</v>
      </c>
      <c r="X15" s="22"/>
      <c r="Y15" s="29"/>
      <c r="AA15" s="22" t="s">
        <v>102</v>
      </c>
      <c r="AB15" s="29">
        <v>5</v>
      </c>
    </row>
    <row r="16" spans="1:28">
      <c r="B16" s="22" t="s">
        <v>93</v>
      </c>
      <c r="C16" s="29">
        <v>5</v>
      </c>
      <c r="E16" t="s">
        <v>20</v>
      </c>
      <c r="F16">
        <v>100</v>
      </c>
      <c r="H16" s="3">
        <v>13</v>
      </c>
      <c r="J16">
        <v>13</v>
      </c>
      <c r="P16" s="21" t="s">
        <v>95</v>
      </c>
      <c r="Q16" s="24" t="s">
        <v>103</v>
      </c>
      <c r="R16" s="25" t="s">
        <v>60</v>
      </c>
      <c r="S16" s="25" t="s">
        <v>61</v>
      </c>
      <c r="T16" s="26">
        <v>5</v>
      </c>
      <c r="U16" s="24" t="s">
        <v>62</v>
      </c>
      <c r="X16" s="21"/>
      <c r="Y16" s="26"/>
      <c r="AA16" s="21" t="s">
        <v>104</v>
      </c>
      <c r="AB16" s="26">
        <v>5</v>
      </c>
    </row>
    <row r="17" spans="2:28">
      <c r="B17" s="21" t="s">
        <v>95</v>
      </c>
      <c r="C17" s="26">
        <v>5</v>
      </c>
      <c r="E17" t="s">
        <v>105</v>
      </c>
      <c r="H17" s="3">
        <v>14</v>
      </c>
      <c r="J17">
        <v>14</v>
      </c>
      <c r="P17" s="22" t="s">
        <v>97</v>
      </c>
      <c r="Q17" s="27" t="s">
        <v>106</v>
      </c>
      <c r="R17" s="28" t="s">
        <v>60</v>
      </c>
      <c r="S17" s="28" t="s">
        <v>61</v>
      </c>
      <c r="T17" s="29">
        <v>7</v>
      </c>
      <c r="U17" s="27" t="s">
        <v>62</v>
      </c>
      <c r="X17" s="22"/>
      <c r="Y17" s="29"/>
      <c r="AA17" s="22" t="s">
        <v>107</v>
      </c>
      <c r="AB17" s="29">
        <v>5</v>
      </c>
    </row>
    <row r="18" spans="2:28">
      <c r="B18" s="22" t="s">
        <v>97</v>
      </c>
      <c r="C18" s="29">
        <v>7</v>
      </c>
      <c r="E18" t="s">
        <v>21</v>
      </c>
      <c r="F18">
        <v>100</v>
      </c>
      <c r="H18" s="3">
        <v>15</v>
      </c>
      <c r="J18">
        <v>15</v>
      </c>
      <c r="P18" s="21" t="s">
        <v>99</v>
      </c>
      <c r="Q18" s="24" t="s">
        <v>108</v>
      </c>
      <c r="R18" s="25" t="s">
        <v>60</v>
      </c>
      <c r="S18" s="25" t="s">
        <v>61</v>
      </c>
      <c r="T18" s="26">
        <v>5</v>
      </c>
      <c r="U18" s="24" t="s">
        <v>62</v>
      </c>
      <c r="X18" s="21"/>
      <c r="Y18" s="26"/>
      <c r="AA18" s="21" t="s">
        <v>109</v>
      </c>
      <c r="AB18" s="26">
        <v>4</v>
      </c>
    </row>
    <row r="19" spans="2:28">
      <c r="B19" s="21" t="s">
        <v>99</v>
      </c>
      <c r="C19" s="26">
        <v>5</v>
      </c>
      <c r="E19" t="s">
        <v>22</v>
      </c>
      <c r="F19">
        <v>50</v>
      </c>
      <c r="H19" s="3">
        <v>16</v>
      </c>
      <c r="J19">
        <v>16</v>
      </c>
      <c r="P19" s="22" t="s">
        <v>102</v>
      </c>
      <c r="Q19" s="27" t="s">
        <v>110</v>
      </c>
      <c r="R19" s="28" t="s">
        <v>60</v>
      </c>
      <c r="S19" s="28" t="s">
        <v>61</v>
      </c>
      <c r="T19" s="29">
        <v>5</v>
      </c>
      <c r="U19" s="27" t="s">
        <v>62</v>
      </c>
      <c r="X19" s="22"/>
      <c r="Y19" s="29"/>
      <c r="AA19" s="22" t="s">
        <v>111</v>
      </c>
      <c r="AB19" s="29">
        <v>5</v>
      </c>
    </row>
    <row r="20" spans="2:28">
      <c r="B20" s="22" t="s">
        <v>102</v>
      </c>
      <c r="C20" s="29">
        <v>5</v>
      </c>
      <c r="H20" s="3">
        <v>17</v>
      </c>
      <c r="J20">
        <v>17</v>
      </c>
      <c r="P20" s="21" t="s">
        <v>104</v>
      </c>
      <c r="Q20" s="24" t="s">
        <v>112</v>
      </c>
      <c r="R20" s="25" t="s">
        <v>60</v>
      </c>
      <c r="S20" s="25" t="s">
        <v>61</v>
      </c>
      <c r="T20" s="26">
        <v>5</v>
      </c>
      <c r="U20" s="24" t="s">
        <v>62</v>
      </c>
      <c r="X20" s="21"/>
      <c r="Y20" s="26"/>
      <c r="AA20" s="21" t="s">
        <v>113</v>
      </c>
      <c r="AB20" s="26">
        <v>5</v>
      </c>
    </row>
    <row r="21" spans="2:28">
      <c r="B21" s="21" t="s">
        <v>104</v>
      </c>
      <c r="C21" s="26">
        <v>5</v>
      </c>
      <c r="H21" s="3">
        <v>18</v>
      </c>
      <c r="J21">
        <v>18</v>
      </c>
      <c r="P21" s="22" t="s">
        <v>107</v>
      </c>
      <c r="Q21" s="27" t="s">
        <v>114</v>
      </c>
      <c r="R21" s="28" t="s">
        <v>60</v>
      </c>
      <c r="S21" s="28" t="s">
        <v>61</v>
      </c>
      <c r="T21" s="29">
        <v>5</v>
      </c>
      <c r="U21" s="27" t="s">
        <v>62</v>
      </c>
      <c r="X21" s="22"/>
      <c r="Y21" s="29"/>
      <c r="AA21" s="22" t="s">
        <v>115</v>
      </c>
      <c r="AB21" s="29">
        <v>4</v>
      </c>
    </row>
    <row r="22" spans="2:28">
      <c r="B22" s="22" t="s">
        <v>107</v>
      </c>
      <c r="C22" s="29">
        <v>5</v>
      </c>
      <c r="H22" s="3">
        <v>19</v>
      </c>
      <c r="J22">
        <v>19</v>
      </c>
      <c r="P22" s="21" t="s">
        <v>109</v>
      </c>
      <c r="Q22" s="24" t="s">
        <v>116</v>
      </c>
      <c r="R22" s="25" t="s">
        <v>60</v>
      </c>
      <c r="S22" s="25" t="s">
        <v>61</v>
      </c>
      <c r="T22" s="26">
        <v>4</v>
      </c>
      <c r="U22" s="24" t="s">
        <v>62</v>
      </c>
      <c r="X22" s="21"/>
      <c r="Y22" s="26"/>
      <c r="AA22" s="21" t="s">
        <v>117</v>
      </c>
      <c r="AB22" s="26">
        <v>4</v>
      </c>
    </row>
    <row r="23" spans="2:28">
      <c r="B23" s="21" t="s">
        <v>109</v>
      </c>
      <c r="C23" s="26">
        <v>4</v>
      </c>
      <c r="H23" s="3">
        <v>20</v>
      </c>
      <c r="J23">
        <v>20</v>
      </c>
      <c r="P23" s="22" t="s">
        <v>111</v>
      </c>
      <c r="Q23" s="27" t="s">
        <v>118</v>
      </c>
      <c r="R23" s="28" t="s">
        <v>60</v>
      </c>
      <c r="S23" s="28" t="s">
        <v>61</v>
      </c>
      <c r="T23" s="29">
        <v>5</v>
      </c>
      <c r="U23" s="27" t="s">
        <v>62</v>
      </c>
      <c r="X23" s="22"/>
      <c r="Y23" s="29"/>
      <c r="AA23" s="22" t="s">
        <v>119</v>
      </c>
      <c r="AB23" s="29">
        <v>6</v>
      </c>
    </row>
    <row r="24" spans="2:28">
      <c r="B24" s="22" t="s">
        <v>111</v>
      </c>
      <c r="C24" s="29">
        <v>5</v>
      </c>
      <c r="H24" s="3">
        <v>21</v>
      </c>
      <c r="J24">
        <v>21</v>
      </c>
      <c r="P24" s="21" t="s">
        <v>113</v>
      </c>
      <c r="Q24" s="24" t="s">
        <v>120</v>
      </c>
      <c r="R24" s="25" t="s">
        <v>60</v>
      </c>
      <c r="S24" s="25" t="s">
        <v>61</v>
      </c>
      <c r="T24" s="26">
        <v>5</v>
      </c>
      <c r="U24" s="24" t="s">
        <v>62</v>
      </c>
      <c r="X24" s="21"/>
      <c r="Y24" s="26"/>
      <c r="AA24" s="21" t="s">
        <v>121</v>
      </c>
      <c r="AB24" s="26">
        <v>6</v>
      </c>
    </row>
    <row r="25" spans="2:28">
      <c r="B25" s="21" t="s">
        <v>113</v>
      </c>
      <c r="C25" s="26">
        <v>5</v>
      </c>
      <c r="H25" s="3">
        <v>22</v>
      </c>
      <c r="J25">
        <v>22</v>
      </c>
      <c r="P25" s="22" t="s">
        <v>115</v>
      </c>
      <c r="Q25" s="27" t="s">
        <v>122</v>
      </c>
      <c r="R25" s="28" t="s">
        <v>60</v>
      </c>
      <c r="S25" s="28" t="s">
        <v>61</v>
      </c>
      <c r="T25" s="29">
        <v>4</v>
      </c>
      <c r="U25" s="27" t="s">
        <v>69</v>
      </c>
      <c r="X25" s="22"/>
      <c r="Y25" s="29"/>
      <c r="AA25" s="21" t="s">
        <v>123</v>
      </c>
      <c r="AB25" s="26">
        <v>6</v>
      </c>
    </row>
    <row r="26" spans="2:28">
      <c r="B26" s="22" t="s">
        <v>115</v>
      </c>
      <c r="C26" s="29">
        <v>4</v>
      </c>
      <c r="H26" s="3">
        <v>23</v>
      </c>
      <c r="J26">
        <v>23</v>
      </c>
      <c r="P26" s="21" t="s">
        <v>117</v>
      </c>
      <c r="Q26" s="24" t="s">
        <v>124</v>
      </c>
      <c r="R26" s="25" t="s">
        <v>60</v>
      </c>
      <c r="S26" s="25" t="s">
        <v>61</v>
      </c>
      <c r="T26" s="26">
        <v>4</v>
      </c>
      <c r="U26" s="24" t="s">
        <v>62</v>
      </c>
      <c r="X26" s="21"/>
      <c r="Y26" s="26"/>
      <c r="AA26" s="22" t="s">
        <v>125</v>
      </c>
      <c r="AB26" s="29">
        <v>4</v>
      </c>
    </row>
    <row r="27" spans="2:28">
      <c r="B27" s="21" t="s">
        <v>117</v>
      </c>
      <c r="C27" s="26">
        <v>4</v>
      </c>
      <c r="H27" s="3">
        <v>24</v>
      </c>
      <c r="J27">
        <v>24</v>
      </c>
      <c r="P27" s="22" t="s">
        <v>119</v>
      </c>
      <c r="Q27" s="27" t="s">
        <v>126</v>
      </c>
      <c r="R27" s="28" t="s">
        <v>60</v>
      </c>
      <c r="S27" s="28" t="s">
        <v>61</v>
      </c>
      <c r="T27" s="29">
        <v>6</v>
      </c>
      <c r="U27" s="27" t="s">
        <v>62</v>
      </c>
      <c r="X27" s="21"/>
      <c r="Y27" s="26"/>
      <c r="AA27" s="22" t="s">
        <v>127</v>
      </c>
      <c r="AB27" s="29">
        <v>6</v>
      </c>
    </row>
    <row r="28" spans="2:28">
      <c r="B28" s="22" t="s">
        <v>119</v>
      </c>
      <c r="C28" s="29">
        <v>6</v>
      </c>
      <c r="H28" s="3">
        <v>25</v>
      </c>
      <c r="J28">
        <v>25</v>
      </c>
      <c r="P28" s="21" t="s">
        <v>121</v>
      </c>
      <c r="Q28" s="24" t="s">
        <v>128</v>
      </c>
      <c r="R28" s="25" t="s">
        <v>60</v>
      </c>
      <c r="S28" s="25" t="s">
        <v>61</v>
      </c>
      <c r="T28" s="26">
        <v>6</v>
      </c>
      <c r="U28" s="24" t="s">
        <v>62</v>
      </c>
      <c r="X28" s="22"/>
      <c r="Y28" s="29"/>
      <c r="AA28" s="22" t="s">
        <v>129</v>
      </c>
      <c r="AB28" s="29">
        <v>5</v>
      </c>
    </row>
    <row r="29" spans="2:28">
      <c r="B29" s="21" t="s">
        <v>121</v>
      </c>
      <c r="C29" s="26">
        <v>6</v>
      </c>
      <c r="P29" s="22" t="s">
        <v>130</v>
      </c>
      <c r="Q29" s="27" t="s">
        <v>131</v>
      </c>
      <c r="R29" s="31" t="s">
        <v>132</v>
      </c>
      <c r="S29" s="28" t="s">
        <v>61</v>
      </c>
      <c r="T29" s="29">
        <v>4</v>
      </c>
      <c r="U29" s="27" t="s">
        <v>69</v>
      </c>
      <c r="X29" s="21"/>
      <c r="Y29" s="26"/>
      <c r="AA29" s="21" t="s">
        <v>133</v>
      </c>
      <c r="AB29" s="26">
        <v>4</v>
      </c>
    </row>
    <row r="30" spans="2:28">
      <c r="B30" s="4" t="s">
        <v>130</v>
      </c>
      <c r="C30" s="6">
        <v>6</v>
      </c>
      <c r="P30" s="21" t="s">
        <v>123</v>
      </c>
      <c r="Q30" s="24" t="s">
        <v>134</v>
      </c>
      <c r="R30" s="25" t="s">
        <v>60</v>
      </c>
      <c r="S30" s="25" t="s">
        <v>61</v>
      </c>
      <c r="T30" s="26">
        <v>6</v>
      </c>
      <c r="U30" s="24" t="s">
        <v>62</v>
      </c>
      <c r="X30" s="22"/>
      <c r="Y30" s="29"/>
      <c r="AA30" s="22" t="s">
        <v>135</v>
      </c>
      <c r="AB30" s="29">
        <v>5</v>
      </c>
    </row>
    <row r="31" spans="2:28">
      <c r="B31" s="21" t="s">
        <v>123</v>
      </c>
      <c r="C31" s="26">
        <v>6</v>
      </c>
      <c r="P31" s="22" t="s">
        <v>125</v>
      </c>
      <c r="Q31" s="27" t="s">
        <v>136</v>
      </c>
      <c r="R31" s="28" t="s">
        <v>60</v>
      </c>
      <c r="S31" s="28" t="s">
        <v>61</v>
      </c>
      <c r="T31" s="29">
        <v>4</v>
      </c>
      <c r="U31" s="27" t="s">
        <v>62</v>
      </c>
      <c r="X31" s="22"/>
      <c r="Y31" s="29"/>
      <c r="AA31" s="22" t="s">
        <v>137</v>
      </c>
      <c r="AB31" s="29">
        <v>5</v>
      </c>
    </row>
    <row r="32" spans="2:28">
      <c r="B32" s="22" t="s">
        <v>125</v>
      </c>
      <c r="C32" s="29">
        <v>4</v>
      </c>
      <c r="P32" s="21" t="s">
        <v>138</v>
      </c>
      <c r="Q32" s="24" t="s">
        <v>139</v>
      </c>
      <c r="R32" s="25" t="s">
        <v>60</v>
      </c>
      <c r="S32" s="25" t="s">
        <v>61</v>
      </c>
      <c r="T32" s="26" t="s">
        <v>88</v>
      </c>
      <c r="U32" s="24" t="s">
        <v>69</v>
      </c>
      <c r="X32" s="21"/>
      <c r="Y32" s="26"/>
      <c r="AA32" s="22" t="s">
        <v>140</v>
      </c>
      <c r="AB32" s="29">
        <v>3</v>
      </c>
    </row>
    <row r="33" spans="2:28">
      <c r="B33" s="22" t="s">
        <v>127</v>
      </c>
      <c r="C33" s="29">
        <v>6</v>
      </c>
      <c r="P33" s="22" t="s">
        <v>127</v>
      </c>
      <c r="Q33" s="27" t="s">
        <v>141</v>
      </c>
      <c r="R33" s="28" t="s">
        <v>60</v>
      </c>
      <c r="S33" s="28" t="s">
        <v>61</v>
      </c>
      <c r="T33" s="29">
        <v>6</v>
      </c>
      <c r="U33" s="27" t="s">
        <v>62</v>
      </c>
      <c r="X33" s="22"/>
      <c r="Y33" s="29"/>
      <c r="AA33" s="21" t="s">
        <v>142</v>
      </c>
      <c r="AB33" s="26">
        <v>5</v>
      </c>
    </row>
    <row r="34" spans="2:28">
      <c r="B34" s="22" t="s">
        <v>129</v>
      </c>
      <c r="C34" s="29">
        <v>5</v>
      </c>
      <c r="P34" s="21" t="s">
        <v>143</v>
      </c>
      <c r="Q34" s="24" t="s">
        <v>144</v>
      </c>
      <c r="R34" s="32" t="s">
        <v>132</v>
      </c>
      <c r="S34" s="25" t="s">
        <v>61</v>
      </c>
      <c r="T34" s="26">
        <v>4</v>
      </c>
      <c r="U34" s="24" t="s">
        <v>69</v>
      </c>
      <c r="X34" s="21"/>
      <c r="Y34" s="26"/>
      <c r="AA34" s="22" t="s">
        <v>145</v>
      </c>
      <c r="AB34" s="29">
        <v>5</v>
      </c>
    </row>
    <row r="35" spans="2:28">
      <c r="B35" s="21" t="s">
        <v>133</v>
      </c>
      <c r="C35" s="26">
        <v>4</v>
      </c>
      <c r="P35" s="22" t="s">
        <v>129</v>
      </c>
      <c r="Q35" s="27" t="s">
        <v>146</v>
      </c>
      <c r="R35" s="28" t="s">
        <v>60</v>
      </c>
      <c r="S35" s="28" t="s">
        <v>61</v>
      </c>
      <c r="T35" s="29">
        <v>5</v>
      </c>
      <c r="U35" s="27" t="s">
        <v>62</v>
      </c>
      <c r="X35" s="22"/>
      <c r="Y35" s="29"/>
      <c r="AA35" s="21" t="s">
        <v>147</v>
      </c>
      <c r="AB35" s="26">
        <v>4</v>
      </c>
    </row>
    <row r="36" spans="2:28">
      <c r="B36" s="22" t="s">
        <v>135</v>
      </c>
      <c r="C36" s="29">
        <v>5</v>
      </c>
      <c r="P36" s="21" t="s">
        <v>133</v>
      </c>
      <c r="Q36" s="24" t="s">
        <v>148</v>
      </c>
      <c r="R36" s="25" t="s">
        <v>60</v>
      </c>
      <c r="S36" s="25" t="s">
        <v>61</v>
      </c>
      <c r="T36" s="26">
        <v>4</v>
      </c>
      <c r="U36" s="24" t="s">
        <v>62</v>
      </c>
      <c r="X36" s="22"/>
      <c r="Y36" s="29"/>
      <c r="AA36" s="21" t="s">
        <v>149</v>
      </c>
      <c r="AB36" s="26">
        <v>5</v>
      </c>
    </row>
    <row r="37" spans="2:28">
      <c r="B37" s="22" t="s">
        <v>150</v>
      </c>
      <c r="C37" s="6">
        <v>7</v>
      </c>
      <c r="P37" s="22" t="s">
        <v>135</v>
      </c>
      <c r="Q37" s="27" t="s">
        <v>151</v>
      </c>
      <c r="R37" s="28" t="s">
        <v>60</v>
      </c>
      <c r="S37" s="28" t="s">
        <v>61</v>
      </c>
      <c r="T37" s="29">
        <v>5</v>
      </c>
      <c r="U37" s="27" t="s">
        <v>62</v>
      </c>
      <c r="X37" s="21"/>
      <c r="Y37" s="26"/>
      <c r="AA37" s="22" t="s">
        <v>152</v>
      </c>
      <c r="AB37" s="29">
        <v>5</v>
      </c>
    </row>
    <row r="38" spans="2:28">
      <c r="B38" s="22" t="s">
        <v>137</v>
      </c>
      <c r="C38" s="29">
        <v>5</v>
      </c>
      <c r="P38" s="21" t="s">
        <v>150</v>
      </c>
      <c r="Q38" s="24" t="s">
        <v>153</v>
      </c>
      <c r="R38" s="25" t="s">
        <v>60</v>
      </c>
      <c r="S38" s="25" t="s">
        <v>61</v>
      </c>
      <c r="T38" s="26">
        <v>7</v>
      </c>
      <c r="U38" s="24" t="s">
        <v>62</v>
      </c>
      <c r="X38" s="22"/>
      <c r="Y38" s="29"/>
      <c r="AA38" s="21" t="s">
        <v>154</v>
      </c>
      <c r="AB38" s="26">
        <v>4</v>
      </c>
    </row>
    <row r="39" spans="2:28">
      <c r="B39" s="22" t="s">
        <v>140</v>
      </c>
      <c r="C39" s="29">
        <v>3</v>
      </c>
      <c r="P39" s="22" t="s">
        <v>137</v>
      </c>
      <c r="Q39" s="27" t="s">
        <v>155</v>
      </c>
      <c r="R39" s="28" t="s">
        <v>60</v>
      </c>
      <c r="S39" s="28" t="s">
        <v>61</v>
      </c>
      <c r="T39" s="29">
        <v>5</v>
      </c>
      <c r="U39" s="27" t="s">
        <v>62</v>
      </c>
      <c r="X39" s="21"/>
      <c r="Y39" s="26"/>
      <c r="AA39" s="21" t="s">
        <v>156</v>
      </c>
      <c r="AB39" s="26">
        <v>5</v>
      </c>
    </row>
    <row r="40" spans="2:28">
      <c r="B40" s="21" t="s">
        <v>142</v>
      </c>
      <c r="C40" s="26">
        <v>5</v>
      </c>
      <c r="P40" s="21" t="s">
        <v>157</v>
      </c>
      <c r="Q40" s="24" t="s">
        <v>158</v>
      </c>
      <c r="R40" s="32" t="s">
        <v>132</v>
      </c>
      <c r="S40" s="25" t="s">
        <v>61</v>
      </c>
      <c r="T40" s="26">
        <v>3</v>
      </c>
      <c r="U40" s="24" t="s">
        <v>69</v>
      </c>
      <c r="X40" s="22"/>
      <c r="Y40" s="29"/>
      <c r="AA40" s="22" t="s">
        <v>159</v>
      </c>
      <c r="AB40" s="29">
        <v>5</v>
      </c>
    </row>
    <row r="41" spans="2:28">
      <c r="B41" s="22" t="s">
        <v>145</v>
      </c>
      <c r="C41" s="29">
        <v>5</v>
      </c>
      <c r="P41" s="22" t="s">
        <v>140</v>
      </c>
      <c r="Q41" s="27" t="s">
        <v>160</v>
      </c>
      <c r="R41" s="28" t="s">
        <v>60</v>
      </c>
      <c r="S41" s="28" t="s">
        <v>61</v>
      </c>
      <c r="T41" s="29">
        <v>3</v>
      </c>
      <c r="U41" s="27" t="s">
        <v>69</v>
      </c>
      <c r="X41" s="21"/>
      <c r="Y41" s="26"/>
      <c r="AA41" s="22" t="s">
        <v>161</v>
      </c>
      <c r="AB41" s="29">
        <v>6</v>
      </c>
    </row>
    <row r="42" spans="2:28">
      <c r="B42" s="21" t="s">
        <v>147</v>
      </c>
      <c r="C42" s="26">
        <v>4</v>
      </c>
      <c r="P42" s="21" t="s">
        <v>142</v>
      </c>
      <c r="Q42" s="24" t="s">
        <v>162</v>
      </c>
      <c r="R42" s="25" t="s">
        <v>60</v>
      </c>
      <c r="S42" s="25" t="s">
        <v>61</v>
      </c>
      <c r="T42" s="26">
        <v>5</v>
      </c>
      <c r="U42" s="24" t="s">
        <v>62</v>
      </c>
      <c r="X42" s="22"/>
      <c r="Y42" s="29"/>
      <c r="AA42" s="21" t="s">
        <v>163</v>
      </c>
      <c r="AB42" s="26">
        <v>4</v>
      </c>
    </row>
    <row r="43" spans="2:28">
      <c r="B43" s="4" t="s">
        <v>147</v>
      </c>
      <c r="C43" s="6">
        <v>4</v>
      </c>
      <c r="P43" s="22" t="s">
        <v>145</v>
      </c>
      <c r="Q43" s="27" t="s">
        <v>164</v>
      </c>
      <c r="R43" s="28" t="s">
        <v>60</v>
      </c>
      <c r="S43" s="28" t="s">
        <v>61</v>
      </c>
      <c r="T43" s="29">
        <v>5</v>
      </c>
      <c r="U43" s="27" t="s">
        <v>62</v>
      </c>
      <c r="X43" s="21"/>
      <c r="Y43" s="26"/>
      <c r="AA43" s="22" t="s">
        <v>165</v>
      </c>
      <c r="AB43" s="29">
        <v>4</v>
      </c>
    </row>
    <row r="44" spans="2:28">
      <c r="B44" s="4" t="s">
        <v>166</v>
      </c>
      <c r="C44" s="6">
        <v>4</v>
      </c>
      <c r="P44" s="21" t="s">
        <v>147</v>
      </c>
      <c r="Q44" s="24" t="s">
        <v>167</v>
      </c>
      <c r="R44" s="25" t="s">
        <v>60</v>
      </c>
      <c r="S44" s="30" t="s">
        <v>87</v>
      </c>
      <c r="T44" s="26">
        <v>4</v>
      </c>
      <c r="U44" s="24" t="s">
        <v>62</v>
      </c>
      <c r="X44" s="21"/>
      <c r="Y44" s="26"/>
      <c r="AA44" s="22" t="s">
        <v>168</v>
      </c>
      <c r="AB44" s="29">
        <v>4</v>
      </c>
    </row>
    <row r="45" spans="2:28">
      <c r="B45" s="21" t="s">
        <v>149</v>
      </c>
      <c r="C45" s="26">
        <v>5</v>
      </c>
      <c r="P45" s="22" t="s">
        <v>166</v>
      </c>
      <c r="Q45" s="27" t="s">
        <v>169</v>
      </c>
      <c r="R45" s="28" t="s">
        <v>60</v>
      </c>
      <c r="S45" s="28" t="s">
        <v>61</v>
      </c>
      <c r="T45" s="29">
        <v>4</v>
      </c>
      <c r="U45" s="27" t="s">
        <v>62</v>
      </c>
      <c r="X45" s="22"/>
      <c r="Y45" s="29"/>
      <c r="AA45" s="21" t="s">
        <v>170</v>
      </c>
      <c r="AB45" s="26">
        <v>4</v>
      </c>
    </row>
    <row r="46" spans="2:28">
      <c r="B46" s="22" t="s">
        <v>152</v>
      </c>
      <c r="C46" s="29">
        <v>5</v>
      </c>
      <c r="P46" s="21" t="s">
        <v>149</v>
      </c>
      <c r="Q46" s="24" t="s">
        <v>171</v>
      </c>
      <c r="R46" s="25" t="s">
        <v>60</v>
      </c>
      <c r="S46" s="25" t="s">
        <v>61</v>
      </c>
      <c r="T46" s="26">
        <v>5</v>
      </c>
      <c r="U46" s="24" t="s">
        <v>62</v>
      </c>
      <c r="X46" s="22"/>
      <c r="Y46" s="29"/>
      <c r="AA46" s="22" t="s">
        <v>172</v>
      </c>
      <c r="AB46" s="29">
        <v>5</v>
      </c>
    </row>
    <row r="47" spans="2:28">
      <c r="B47" s="21" t="s">
        <v>154</v>
      </c>
      <c r="C47" s="26">
        <v>4</v>
      </c>
      <c r="P47" s="22" t="s">
        <v>152</v>
      </c>
      <c r="Q47" s="27" t="s">
        <v>173</v>
      </c>
      <c r="R47" s="28" t="s">
        <v>60</v>
      </c>
      <c r="S47" s="28" t="s">
        <v>61</v>
      </c>
      <c r="T47" s="29">
        <v>5</v>
      </c>
      <c r="U47" s="27" t="s">
        <v>62</v>
      </c>
      <c r="X47" s="21"/>
      <c r="Y47" s="26"/>
      <c r="AA47" s="21" t="s">
        <v>3</v>
      </c>
      <c r="AB47" s="26">
        <v>6</v>
      </c>
    </row>
    <row r="48" spans="2:28">
      <c r="B48" s="4" t="s">
        <v>154</v>
      </c>
      <c r="C48" s="6">
        <v>4</v>
      </c>
      <c r="P48" s="21" t="s">
        <v>154</v>
      </c>
      <c r="Q48" s="24" t="s">
        <v>174</v>
      </c>
      <c r="R48" s="25" t="s">
        <v>60</v>
      </c>
      <c r="S48" s="25" t="s">
        <v>61</v>
      </c>
      <c r="T48" s="26">
        <v>4</v>
      </c>
      <c r="U48" s="24" t="s">
        <v>62</v>
      </c>
      <c r="X48" s="22"/>
      <c r="Y48" s="29"/>
      <c r="AA48" s="22" t="s">
        <v>175</v>
      </c>
      <c r="AB48" s="29">
        <v>5</v>
      </c>
    </row>
    <row r="49" spans="2:28">
      <c r="B49" s="21" t="s">
        <v>156</v>
      </c>
      <c r="C49" s="26">
        <v>5</v>
      </c>
      <c r="P49" s="22" t="s">
        <v>176</v>
      </c>
      <c r="Q49" s="27" t="s">
        <v>177</v>
      </c>
      <c r="R49" s="31" t="s">
        <v>132</v>
      </c>
      <c r="S49" s="33" t="s">
        <v>76</v>
      </c>
      <c r="T49" s="29">
        <v>4</v>
      </c>
      <c r="U49" s="27" t="s">
        <v>69</v>
      </c>
      <c r="X49" s="21"/>
      <c r="Y49" s="26"/>
      <c r="AA49" s="22" t="s">
        <v>178</v>
      </c>
      <c r="AB49" s="29">
        <v>4</v>
      </c>
    </row>
    <row r="50" spans="2:28">
      <c r="B50" s="22" t="s">
        <v>159</v>
      </c>
      <c r="C50" s="29">
        <v>5</v>
      </c>
      <c r="P50" s="21" t="s">
        <v>156</v>
      </c>
      <c r="Q50" s="24" t="s">
        <v>179</v>
      </c>
      <c r="R50" s="25" t="s">
        <v>60</v>
      </c>
      <c r="S50" s="25" t="s">
        <v>61</v>
      </c>
      <c r="T50" s="26">
        <v>5</v>
      </c>
      <c r="U50" s="24" t="s">
        <v>62</v>
      </c>
      <c r="X50" s="22"/>
      <c r="Y50" s="29"/>
      <c r="AA50" s="21" t="s">
        <v>180</v>
      </c>
      <c r="AB50" s="26">
        <v>4</v>
      </c>
    </row>
    <row r="51" spans="2:28">
      <c r="B51" s="22" t="s">
        <v>161</v>
      </c>
      <c r="C51" s="29">
        <v>6</v>
      </c>
      <c r="P51" s="22" t="s">
        <v>159</v>
      </c>
      <c r="Q51" s="27" t="s">
        <v>181</v>
      </c>
      <c r="R51" s="28" t="s">
        <v>60</v>
      </c>
      <c r="S51" s="28" t="s">
        <v>61</v>
      </c>
      <c r="T51" s="29">
        <v>5</v>
      </c>
      <c r="U51" s="27" t="s">
        <v>62</v>
      </c>
      <c r="X51" s="21"/>
      <c r="Y51" s="26"/>
      <c r="AA51" s="22" t="s">
        <v>182</v>
      </c>
      <c r="AB51" s="29">
        <v>4</v>
      </c>
    </row>
    <row r="52" spans="2:28">
      <c r="B52" s="21" t="s">
        <v>163</v>
      </c>
      <c r="C52" s="26">
        <v>4</v>
      </c>
      <c r="P52" s="21" t="s">
        <v>183</v>
      </c>
      <c r="Q52" s="24" t="s">
        <v>184</v>
      </c>
      <c r="R52" s="32" t="s">
        <v>132</v>
      </c>
      <c r="S52" s="30" t="s">
        <v>87</v>
      </c>
      <c r="T52" s="26">
        <v>3</v>
      </c>
      <c r="U52" s="24" t="s">
        <v>69</v>
      </c>
      <c r="X52" s="21"/>
      <c r="Y52" s="26"/>
      <c r="AA52" s="21" t="s">
        <v>185</v>
      </c>
      <c r="AB52" s="26">
        <v>5</v>
      </c>
    </row>
    <row r="53" spans="2:28">
      <c r="B53" s="22" t="s">
        <v>165</v>
      </c>
      <c r="C53" s="29">
        <v>4</v>
      </c>
      <c r="P53" s="22" t="s">
        <v>161</v>
      </c>
      <c r="Q53" s="27" t="s">
        <v>186</v>
      </c>
      <c r="R53" s="28" t="s">
        <v>60</v>
      </c>
      <c r="S53" s="28" t="s">
        <v>61</v>
      </c>
      <c r="T53" s="29">
        <v>6</v>
      </c>
      <c r="U53" s="27" t="s">
        <v>62</v>
      </c>
      <c r="X53" s="22"/>
      <c r="Y53" s="29"/>
      <c r="AA53" s="21" t="s">
        <v>187</v>
      </c>
      <c r="AB53" s="26">
        <v>4</v>
      </c>
    </row>
    <row r="54" spans="2:28">
      <c r="B54" s="4" t="s">
        <v>188</v>
      </c>
      <c r="C54" s="6">
        <v>6</v>
      </c>
      <c r="P54" s="21" t="s">
        <v>163</v>
      </c>
      <c r="Q54" s="24" t="s">
        <v>189</v>
      </c>
      <c r="R54" s="25" t="s">
        <v>60</v>
      </c>
      <c r="S54" s="25" t="s">
        <v>61</v>
      </c>
      <c r="T54" s="26">
        <v>4</v>
      </c>
      <c r="U54" s="24" t="s">
        <v>62</v>
      </c>
      <c r="X54" s="21"/>
      <c r="Y54" s="26"/>
      <c r="AA54" s="22" t="s">
        <v>190</v>
      </c>
      <c r="AB54" s="29">
        <v>4</v>
      </c>
    </row>
    <row r="55" spans="2:28">
      <c r="B55" s="22" t="s">
        <v>168</v>
      </c>
      <c r="C55" s="29">
        <v>4</v>
      </c>
      <c r="P55" s="22" t="s">
        <v>165</v>
      </c>
      <c r="Q55" s="27" t="s">
        <v>191</v>
      </c>
      <c r="R55" s="28" t="s">
        <v>60</v>
      </c>
      <c r="S55" s="28" t="s">
        <v>61</v>
      </c>
      <c r="T55" s="29">
        <v>4</v>
      </c>
      <c r="U55" s="27" t="s">
        <v>62</v>
      </c>
      <c r="X55" s="22"/>
      <c r="Y55" s="29"/>
      <c r="AA55" s="21" t="s">
        <v>192</v>
      </c>
      <c r="AB55" s="26">
        <v>3</v>
      </c>
    </row>
    <row r="56" spans="2:28">
      <c r="B56" s="21" t="s">
        <v>170</v>
      </c>
      <c r="C56" s="26">
        <v>4</v>
      </c>
      <c r="P56" s="21" t="s">
        <v>193</v>
      </c>
      <c r="Q56" s="24" t="s">
        <v>194</v>
      </c>
      <c r="R56" s="25" t="s">
        <v>60</v>
      </c>
      <c r="S56" s="25" t="s">
        <v>61</v>
      </c>
      <c r="T56" s="26">
        <v>6</v>
      </c>
      <c r="U56" s="24" t="s">
        <v>62</v>
      </c>
      <c r="X56" s="22"/>
      <c r="Y56" s="29"/>
      <c r="AA56" s="22" t="s">
        <v>195</v>
      </c>
      <c r="AB56" s="29">
        <v>4</v>
      </c>
    </row>
    <row r="57" spans="2:28">
      <c r="B57" s="4" t="s">
        <v>196</v>
      </c>
      <c r="C57" s="6">
        <v>5</v>
      </c>
      <c r="P57" s="22" t="s">
        <v>168</v>
      </c>
      <c r="Q57" s="27" t="s">
        <v>197</v>
      </c>
      <c r="R57" s="28" t="s">
        <v>60</v>
      </c>
      <c r="S57" s="28" t="s">
        <v>61</v>
      </c>
      <c r="T57" s="29">
        <v>4</v>
      </c>
      <c r="U57" s="27" t="s">
        <v>62</v>
      </c>
      <c r="X57" s="21"/>
      <c r="Y57" s="26"/>
      <c r="AA57" s="21" t="s">
        <v>198</v>
      </c>
      <c r="AB57" s="26">
        <v>7</v>
      </c>
    </row>
    <row r="58" spans="2:28">
      <c r="B58" s="22" t="s">
        <v>172</v>
      </c>
      <c r="C58" s="29">
        <v>5</v>
      </c>
      <c r="P58" s="21" t="s">
        <v>170</v>
      </c>
      <c r="Q58" s="24" t="s">
        <v>199</v>
      </c>
      <c r="R58" s="25" t="s">
        <v>60</v>
      </c>
      <c r="S58" s="25" t="s">
        <v>61</v>
      </c>
      <c r="T58" s="26">
        <v>4</v>
      </c>
      <c r="U58" s="24" t="s">
        <v>62</v>
      </c>
      <c r="X58" s="22"/>
      <c r="Y58" s="29"/>
      <c r="AA58" s="22" t="s">
        <v>200</v>
      </c>
      <c r="AB58" s="29">
        <v>3</v>
      </c>
    </row>
    <row r="59" spans="2:28">
      <c r="B59" s="21" t="s">
        <v>3</v>
      </c>
      <c r="C59" s="26">
        <v>6</v>
      </c>
      <c r="P59" s="22" t="s">
        <v>201</v>
      </c>
      <c r="Q59" s="27" t="s">
        <v>202</v>
      </c>
      <c r="R59" s="31" t="s">
        <v>132</v>
      </c>
      <c r="S59" s="28" t="s">
        <v>61</v>
      </c>
      <c r="T59" s="29">
        <v>3</v>
      </c>
      <c r="U59" s="27" t="s">
        <v>69</v>
      </c>
      <c r="X59" s="22"/>
      <c r="Y59" s="29"/>
      <c r="AA59" s="21" t="s">
        <v>203</v>
      </c>
      <c r="AB59" s="26">
        <v>5</v>
      </c>
    </row>
    <row r="60" spans="2:28">
      <c r="B60" s="22" t="s">
        <v>175</v>
      </c>
      <c r="C60" s="29">
        <v>5</v>
      </c>
      <c r="P60" s="21" t="s">
        <v>196</v>
      </c>
      <c r="Q60" s="24" t="s">
        <v>204</v>
      </c>
      <c r="R60" s="25" t="s">
        <v>60</v>
      </c>
      <c r="S60" s="25" t="s">
        <v>61</v>
      </c>
      <c r="T60" s="26">
        <v>5</v>
      </c>
      <c r="U60" s="24" t="s">
        <v>62</v>
      </c>
      <c r="X60" s="21"/>
      <c r="Y60" s="26"/>
      <c r="AA60" s="22" t="s">
        <v>205</v>
      </c>
      <c r="AB60" s="29">
        <v>5</v>
      </c>
    </row>
    <row r="61" spans="2:28">
      <c r="B61" s="22" t="s">
        <v>178</v>
      </c>
      <c r="C61" s="29">
        <v>4</v>
      </c>
      <c r="P61" s="22" t="s">
        <v>172</v>
      </c>
      <c r="Q61" s="27" t="s">
        <v>206</v>
      </c>
      <c r="R61" s="28" t="s">
        <v>60</v>
      </c>
      <c r="S61" s="28" t="s">
        <v>61</v>
      </c>
      <c r="T61" s="29">
        <v>5</v>
      </c>
      <c r="U61" s="27" t="s">
        <v>62</v>
      </c>
      <c r="X61" s="21"/>
      <c r="Y61" s="26"/>
      <c r="AA61" s="21" t="s">
        <v>207</v>
      </c>
      <c r="AB61" s="26">
        <v>3</v>
      </c>
    </row>
    <row r="62" spans="2:28">
      <c r="B62" s="21" t="s">
        <v>180</v>
      </c>
      <c r="C62" s="26">
        <v>4</v>
      </c>
      <c r="P62" s="21" t="s">
        <v>3</v>
      </c>
      <c r="Q62" s="24" t="s">
        <v>208</v>
      </c>
      <c r="R62" s="25" t="s">
        <v>60</v>
      </c>
      <c r="S62" s="25" t="s">
        <v>61</v>
      </c>
      <c r="T62" s="26">
        <v>6</v>
      </c>
      <c r="U62" s="24" t="s">
        <v>62</v>
      </c>
      <c r="X62" s="22"/>
      <c r="Y62" s="29"/>
      <c r="AA62" s="22" t="s">
        <v>209</v>
      </c>
      <c r="AB62" s="29">
        <v>5</v>
      </c>
    </row>
    <row r="63" spans="2:28">
      <c r="B63" s="22" t="s">
        <v>182</v>
      </c>
      <c r="C63" s="29">
        <v>4</v>
      </c>
      <c r="P63" s="22" t="s">
        <v>175</v>
      </c>
      <c r="Q63" s="27" t="s">
        <v>210</v>
      </c>
      <c r="R63" s="28" t="s">
        <v>60</v>
      </c>
      <c r="S63" s="28" t="s">
        <v>61</v>
      </c>
      <c r="T63" s="29">
        <v>5</v>
      </c>
      <c r="U63" s="27" t="s">
        <v>62</v>
      </c>
      <c r="X63" s="21"/>
      <c r="Y63" s="26"/>
      <c r="AA63" s="21" t="s">
        <v>211</v>
      </c>
      <c r="AB63" s="26">
        <v>4</v>
      </c>
    </row>
    <row r="64" spans="2:28">
      <c r="B64" s="4" t="s">
        <v>212</v>
      </c>
      <c r="C64" s="6">
        <v>3</v>
      </c>
      <c r="P64" s="21" t="s">
        <v>213</v>
      </c>
      <c r="Q64" s="24" t="s">
        <v>214</v>
      </c>
      <c r="R64" s="32" t="s">
        <v>132</v>
      </c>
      <c r="S64" s="25" t="s">
        <v>76</v>
      </c>
      <c r="T64" s="26">
        <v>5</v>
      </c>
      <c r="U64" s="24" t="s">
        <v>69</v>
      </c>
      <c r="X64" s="22"/>
      <c r="Y64" s="29"/>
    </row>
    <row r="65" spans="2:25">
      <c r="B65" s="21" t="s">
        <v>185</v>
      </c>
      <c r="C65" s="26">
        <v>5</v>
      </c>
      <c r="P65" s="22" t="s">
        <v>178</v>
      </c>
      <c r="Q65" s="27" t="s">
        <v>215</v>
      </c>
      <c r="R65" s="28" t="s">
        <v>60</v>
      </c>
      <c r="S65" s="28" t="s">
        <v>61</v>
      </c>
      <c r="T65" s="29">
        <v>4</v>
      </c>
      <c r="U65" s="27" t="s">
        <v>62</v>
      </c>
      <c r="X65" s="22"/>
      <c r="Y65" s="29"/>
    </row>
    <row r="66" spans="2:25">
      <c r="B66" s="21" t="s">
        <v>187</v>
      </c>
      <c r="C66" s="26">
        <v>4</v>
      </c>
      <c r="P66" s="21" t="s">
        <v>180</v>
      </c>
      <c r="Q66" s="24" t="s">
        <v>216</v>
      </c>
      <c r="R66" s="25" t="s">
        <v>60</v>
      </c>
      <c r="S66" s="25" t="s">
        <v>61</v>
      </c>
      <c r="T66" s="26">
        <v>4</v>
      </c>
      <c r="U66" s="24" t="s">
        <v>62</v>
      </c>
      <c r="X66" s="21"/>
      <c r="Y66" s="26"/>
    </row>
    <row r="67" spans="2:25">
      <c r="B67" s="22" t="s">
        <v>190</v>
      </c>
      <c r="C67" s="29">
        <v>4</v>
      </c>
      <c r="P67" s="22" t="s">
        <v>182</v>
      </c>
      <c r="Q67" s="27" t="s">
        <v>217</v>
      </c>
      <c r="R67" s="28" t="s">
        <v>60</v>
      </c>
      <c r="S67" s="28" t="s">
        <v>61</v>
      </c>
      <c r="T67" s="29">
        <v>4</v>
      </c>
      <c r="U67" s="27" t="s">
        <v>62</v>
      </c>
      <c r="X67" s="22"/>
      <c r="Y67" s="29"/>
    </row>
    <row r="68" spans="2:25">
      <c r="B68" s="21" t="s">
        <v>192</v>
      </c>
      <c r="C68" s="26">
        <v>3</v>
      </c>
      <c r="P68" s="21" t="s">
        <v>218</v>
      </c>
      <c r="Q68" s="24" t="s">
        <v>219</v>
      </c>
      <c r="R68" s="32" t="s">
        <v>132</v>
      </c>
      <c r="S68" s="25" t="s">
        <v>61</v>
      </c>
      <c r="T68" s="26">
        <v>3</v>
      </c>
      <c r="U68" s="24" t="s">
        <v>69</v>
      </c>
      <c r="X68" s="21"/>
      <c r="Y68" s="26"/>
    </row>
    <row r="69" spans="2:25">
      <c r="B69" s="4" t="s">
        <v>220</v>
      </c>
      <c r="C69" s="6">
        <v>4</v>
      </c>
      <c r="P69" s="22" t="s">
        <v>221</v>
      </c>
      <c r="Q69" s="27" t="s">
        <v>222</v>
      </c>
      <c r="R69" s="28" t="s">
        <v>60</v>
      </c>
      <c r="S69" s="28" t="s">
        <v>61</v>
      </c>
      <c r="T69" s="29">
        <v>3</v>
      </c>
      <c r="U69" s="27" t="s">
        <v>62</v>
      </c>
      <c r="X69" s="21"/>
      <c r="Y69" s="26"/>
    </row>
    <row r="70" spans="2:25">
      <c r="B70" s="22" t="s">
        <v>195</v>
      </c>
      <c r="C70" s="29">
        <v>4</v>
      </c>
      <c r="P70" s="21" t="s">
        <v>185</v>
      </c>
      <c r="Q70" s="24" t="s">
        <v>223</v>
      </c>
      <c r="R70" s="25" t="s">
        <v>60</v>
      </c>
      <c r="S70" s="25" t="s">
        <v>61</v>
      </c>
      <c r="T70" s="26">
        <v>5</v>
      </c>
      <c r="U70" s="24" t="s">
        <v>62</v>
      </c>
      <c r="X70" s="22"/>
      <c r="Y70" s="29"/>
    </row>
    <row r="71" spans="2:25">
      <c r="B71" s="21" t="s">
        <v>198</v>
      </c>
      <c r="C71" s="26">
        <v>7</v>
      </c>
      <c r="P71" s="22" t="s">
        <v>224</v>
      </c>
      <c r="Q71" s="27" t="s">
        <v>225</v>
      </c>
      <c r="R71" s="28" t="s">
        <v>60</v>
      </c>
      <c r="S71" s="28" t="s">
        <v>76</v>
      </c>
      <c r="T71" s="29">
        <v>4</v>
      </c>
      <c r="U71" s="27" t="s">
        <v>62</v>
      </c>
      <c r="X71" s="22"/>
      <c r="Y71" s="29"/>
    </row>
    <row r="72" spans="2:25">
      <c r="B72" s="22" t="s">
        <v>200</v>
      </c>
      <c r="C72" s="29">
        <v>3</v>
      </c>
      <c r="P72" s="21" t="s">
        <v>187</v>
      </c>
      <c r="Q72" s="24" t="s">
        <v>226</v>
      </c>
      <c r="R72" s="25" t="s">
        <v>60</v>
      </c>
      <c r="S72" s="25" t="s">
        <v>61</v>
      </c>
      <c r="T72" s="26">
        <v>4</v>
      </c>
      <c r="U72" s="24" t="s">
        <v>62</v>
      </c>
      <c r="X72" s="21"/>
      <c r="Y72" s="26"/>
    </row>
    <row r="73" spans="2:25">
      <c r="B73" s="5" t="s">
        <v>227</v>
      </c>
      <c r="C73" s="6">
        <v>4</v>
      </c>
      <c r="P73" s="22" t="s">
        <v>190</v>
      </c>
      <c r="Q73" s="27" t="s">
        <v>228</v>
      </c>
      <c r="R73" s="28" t="s">
        <v>60</v>
      </c>
      <c r="S73" s="28" t="s">
        <v>61</v>
      </c>
      <c r="T73" s="29">
        <v>4</v>
      </c>
      <c r="U73" s="27" t="s">
        <v>62</v>
      </c>
      <c r="X73" s="22"/>
      <c r="Y73" s="29"/>
    </row>
    <row r="74" spans="2:25">
      <c r="B74" s="21" t="s">
        <v>203</v>
      </c>
      <c r="C74" s="26">
        <v>5</v>
      </c>
      <c r="P74" s="21" t="s">
        <v>192</v>
      </c>
      <c r="Q74" s="24" t="s">
        <v>229</v>
      </c>
      <c r="R74" s="25" t="s">
        <v>60</v>
      </c>
      <c r="S74" s="25" t="s">
        <v>61</v>
      </c>
      <c r="T74" s="26">
        <v>3</v>
      </c>
      <c r="U74" s="24" t="s">
        <v>69</v>
      </c>
      <c r="X74" s="21"/>
      <c r="Y74" s="26"/>
    </row>
    <row r="75" spans="2:25">
      <c r="B75" s="40" t="s">
        <v>205</v>
      </c>
      <c r="C75" s="29">
        <v>5</v>
      </c>
      <c r="P75" s="22" t="s">
        <v>220</v>
      </c>
      <c r="Q75" s="27" t="s">
        <v>230</v>
      </c>
      <c r="R75" s="28" t="s">
        <v>60</v>
      </c>
      <c r="S75" s="28" t="s">
        <v>61</v>
      </c>
      <c r="T75" s="29">
        <v>4</v>
      </c>
      <c r="U75" s="27" t="s">
        <v>62</v>
      </c>
    </row>
    <row r="76" spans="2:25">
      <c r="B76" s="4" t="s">
        <v>231</v>
      </c>
      <c r="C76" s="6">
        <v>3</v>
      </c>
      <c r="P76" s="23" t="s">
        <v>232</v>
      </c>
      <c r="Q76" s="24" t="s">
        <v>233</v>
      </c>
      <c r="R76" s="32" t="s">
        <v>132</v>
      </c>
      <c r="S76" s="25" t="s">
        <v>61</v>
      </c>
      <c r="T76" s="26">
        <v>4</v>
      </c>
      <c r="U76" s="24" t="s">
        <v>69</v>
      </c>
    </row>
    <row r="77" spans="2:25">
      <c r="B77" s="21" t="s">
        <v>207</v>
      </c>
      <c r="C77" s="26">
        <v>3</v>
      </c>
      <c r="P77" s="22" t="s">
        <v>234</v>
      </c>
      <c r="Q77" s="27" t="s">
        <v>235</v>
      </c>
      <c r="R77" s="31" t="s">
        <v>132</v>
      </c>
      <c r="S77" s="33" t="s">
        <v>76</v>
      </c>
      <c r="T77" s="29">
        <v>4</v>
      </c>
      <c r="U77" s="27" t="s">
        <v>69</v>
      </c>
    </row>
    <row r="78" spans="2:25">
      <c r="B78" s="22" t="s">
        <v>209</v>
      </c>
      <c r="C78" s="29">
        <v>5</v>
      </c>
      <c r="P78" s="21" t="s">
        <v>236</v>
      </c>
      <c r="Q78" s="24" t="s">
        <v>237</v>
      </c>
      <c r="R78" s="32" t="s">
        <v>132</v>
      </c>
      <c r="S78" s="25" t="s">
        <v>76</v>
      </c>
      <c r="T78" s="26">
        <v>4</v>
      </c>
      <c r="U78" s="24" t="s">
        <v>69</v>
      </c>
    </row>
    <row r="79" spans="2:25">
      <c r="B79" s="21" t="s">
        <v>211</v>
      </c>
      <c r="C79" s="26">
        <v>4</v>
      </c>
      <c r="P79" s="22" t="s">
        <v>195</v>
      </c>
      <c r="Q79" s="27" t="s">
        <v>238</v>
      </c>
      <c r="R79" s="28" t="s">
        <v>60</v>
      </c>
      <c r="S79" s="28" t="s">
        <v>61</v>
      </c>
      <c r="T79" s="29">
        <v>4</v>
      </c>
      <c r="U79" s="27" t="s">
        <v>62</v>
      </c>
    </row>
    <row r="80" spans="2:25">
      <c r="B80" s="4"/>
      <c r="C80" s="6"/>
      <c r="P80" s="21" t="s">
        <v>198</v>
      </c>
      <c r="Q80" s="24" t="s">
        <v>239</v>
      </c>
      <c r="R80" s="25" t="s">
        <v>60</v>
      </c>
      <c r="S80" s="25" t="s">
        <v>61</v>
      </c>
      <c r="T80" s="26">
        <v>7</v>
      </c>
      <c r="U80" s="24" t="s">
        <v>62</v>
      </c>
    </row>
    <row r="81" spans="2:21">
      <c r="B81" s="21"/>
      <c r="C81" s="26"/>
      <c r="P81" s="22" t="s">
        <v>240</v>
      </c>
      <c r="Q81" s="27" t="s">
        <v>241</v>
      </c>
      <c r="R81" s="31" t="s">
        <v>132</v>
      </c>
      <c r="S81" s="28" t="s">
        <v>76</v>
      </c>
      <c r="T81" s="29">
        <v>4</v>
      </c>
      <c r="U81" s="27" t="s">
        <v>69</v>
      </c>
    </row>
    <row r="82" spans="2:21">
      <c r="B82" s="22"/>
      <c r="C82" s="29"/>
      <c r="P82" s="21" t="s">
        <v>242</v>
      </c>
      <c r="Q82" s="24" t="s">
        <v>243</v>
      </c>
      <c r="R82" s="32" t="s">
        <v>132</v>
      </c>
      <c r="S82" s="34" t="s">
        <v>76</v>
      </c>
      <c r="T82" s="26">
        <v>4</v>
      </c>
      <c r="U82" s="24" t="s">
        <v>69</v>
      </c>
    </row>
    <row r="83" spans="2:21">
      <c r="B83" s="21"/>
      <c r="C83" s="26"/>
      <c r="P83" s="22" t="s">
        <v>200</v>
      </c>
      <c r="Q83" s="27" t="s">
        <v>244</v>
      </c>
      <c r="R83" s="28" t="s">
        <v>60</v>
      </c>
      <c r="S83" s="28" t="s">
        <v>61</v>
      </c>
      <c r="T83" s="29">
        <v>3</v>
      </c>
      <c r="U83" s="27" t="s">
        <v>69</v>
      </c>
    </row>
    <row r="84" spans="2:21">
      <c r="P84" s="21" t="s">
        <v>227</v>
      </c>
      <c r="Q84" s="24" t="s">
        <v>245</v>
      </c>
      <c r="R84" s="25" t="s">
        <v>60</v>
      </c>
      <c r="S84" s="25" t="s">
        <v>61</v>
      </c>
      <c r="T84" s="26">
        <v>4</v>
      </c>
      <c r="U84" s="24" t="s">
        <v>62</v>
      </c>
    </row>
    <row r="85" spans="2:21">
      <c r="P85" s="22" t="s">
        <v>246</v>
      </c>
      <c r="Q85" s="27" t="s">
        <v>247</v>
      </c>
      <c r="R85" s="31" t="s">
        <v>132</v>
      </c>
      <c r="S85" s="28" t="s">
        <v>76</v>
      </c>
      <c r="T85" s="29">
        <v>3</v>
      </c>
      <c r="U85" s="27" t="s">
        <v>69</v>
      </c>
    </row>
    <row r="86" spans="2:21">
      <c r="P86" s="21" t="s">
        <v>203</v>
      </c>
      <c r="Q86" s="24" t="s">
        <v>248</v>
      </c>
      <c r="R86" s="25" t="s">
        <v>60</v>
      </c>
      <c r="S86" s="25" t="s">
        <v>61</v>
      </c>
      <c r="T86" s="26">
        <v>5</v>
      </c>
      <c r="U86" s="24" t="s">
        <v>62</v>
      </c>
    </row>
    <row r="87" spans="2:21">
      <c r="P87" s="22" t="s">
        <v>205</v>
      </c>
      <c r="Q87" s="27" t="s">
        <v>249</v>
      </c>
      <c r="R87" s="28" t="s">
        <v>60</v>
      </c>
      <c r="S87" s="28" t="s">
        <v>61</v>
      </c>
      <c r="T87" s="29">
        <v>5</v>
      </c>
      <c r="U87" s="27" t="s">
        <v>62</v>
      </c>
    </row>
    <row r="88" spans="2:21">
      <c r="P88" s="21" t="s">
        <v>250</v>
      </c>
      <c r="Q88" s="24" t="s">
        <v>251</v>
      </c>
      <c r="R88" s="32" t="s">
        <v>132</v>
      </c>
      <c r="S88" s="25" t="s">
        <v>76</v>
      </c>
      <c r="T88" s="26">
        <v>3</v>
      </c>
      <c r="U88" s="24" t="s">
        <v>69</v>
      </c>
    </row>
    <row r="89" spans="2:21">
      <c r="P89" s="22" t="s">
        <v>252</v>
      </c>
      <c r="Q89" s="27" t="s">
        <v>253</v>
      </c>
      <c r="R89" s="28" t="s">
        <v>60</v>
      </c>
      <c r="S89" s="28" t="s">
        <v>61</v>
      </c>
      <c r="T89" s="29">
        <v>3</v>
      </c>
      <c r="U89" s="27" t="s">
        <v>69</v>
      </c>
    </row>
    <row r="90" spans="2:21">
      <c r="P90" s="21" t="s">
        <v>207</v>
      </c>
      <c r="Q90" s="24" t="s">
        <v>254</v>
      </c>
      <c r="R90" s="25" t="s">
        <v>60</v>
      </c>
      <c r="S90" s="25" t="s">
        <v>61</v>
      </c>
      <c r="T90" s="26">
        <v>3</v>
      </c>
      <c r="U90" s="24" t="s">
        <v>69</v>
      </c>
    </row>
    <row r="91" spans="2:21">
      <c r="P91" s="22" t="s">
        <v>209</v>
      </c>
      <c r="Q91" s="27" t="s">
        <v>255</v>
      </c>
      <c r="R91" s="28" t="s">
        <v>60</v>
      </c>
      <c r="S91" s="28" t="s">
        <v>61</v>
      </c>
      <c r="T91" s="29">
        <v>5</v>
      </c>
      <c r="U91" s="27" t="s">
        <v>62</v>
      </c>
    </row>
    <row r="92" spans="2:21">
      <c r="P92" s="21" t="s">
        <v>211</v>
      </c>
      <c r="Q92" s="24" t="s">
        <v>256</v>
      </c>
      <c r="R92" s="25" t="s">
        <v>60</v>
      </c>
      <c r="S92" s="25" t="s">
        <v>61</v>
      </c>
      <c r="T92" s="26">
        <v>4</v>
      </c>
      <c r="U92" s="24" t="s">
        <v>62</v>
      </c>
    </row>
  </sheetData>
  <autoFilter ref="P1:U92" xr:uid="{00000000-0009-0000-0000-000001000000}"/>
  <sortState xmlns:xlrd2="http://schemas.microsoft.com/office/spreadsheetml/2017/richdata2" ref="B5:C79">
    <sortCondition ref="B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A. Rodacki</dc:creator>
  <cp:keywords/>
  <dc:description/>
  <cp:lastModifiedBy>Unidade de Bolsas E Auxílios - Prppg</cp:lastModifiedBy>
  <cp:revision/>
  <dcterms:created xsi:type="dcterms:W3CDTF">2017-12-21T09:49:21Z</dcterms:created>
  <dcterms:modified xsi:type="dcterms:W3CDTF">2020-06-17T13:42:43Z</dcterms:modified>
  <cp:category/>
  <cp:contentStatus/>
</cp:coreProperties>
</file>