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695" yWindow="1245" windowWidth="24240" windowHeight="13740" tabRatio="500"/>
  </bookViews>
  <sheets>
    <sheet name="Sheet1" sheetId="1" r:id="rId1"/>
    <sheet name="Sheet2" sheetId="2" r:id="rId2"/>
  </sheets>
  <definedNames>
    <definedName name="Notas">Sheet1!$P$1:$P$5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9" i="1" l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AJ10" i="1" l="1"/>
  <c r="AJ16" i="1" s="1"/>
  <c r="AJ11" i="1" l="1"/>
  <c r="AJ12" i="1"/>
  <c r="AJ13" i="1"/>
  <c r="AJ14" i="1"/>
  <c r="AJ15" i="1"/>
  <c r="AC6" i="1"/>
  <c r="AB6" i="1"/>
  <c r="AA6" i="1"/>
  <c r="Z6" i="1"/>
  <c r="Y6" i="1"/>
  <c r="X6" i="1"/>
  <c r="W6" i="1"/>
  <c r="V6" i="1"/>
  <c r="AD6" i="1" s="1"/>
  <c r="U6" i="1"/>
  <c r="T6" i="1"/>
  <c r="S6" i="1"/>
  <c r="R6" i="1"/>
  <c r="R10" i="1"/>
  <c r="R11" i="1"/>
  <c r="R12" i="1"/>
  <c r="B3" i="1"/>
  <c r="AC10" i="1"/>
  <c r="AB10" i="1"/>
  <c r="AA10" i="1"/>
  <c r="Z10" i="1"/>
  <c r="Y10" i="1"/>
  <c r="X10" i="1"/>
  <c r="W10" i="1"/>
  <c r="V10" i="1"/>
  <c r="U10" i="1"/>
  <c r="T10" i="1"/>
  <c r="S10" i="1"/>
  <c r="R13" i="1"/>
  <c r="R14" i="1"/>
  <c r="R15" i="1"/>
  <c r="R16" i="1"/>
  <c r="R17" i="1"/>
  <c r="R18" i="1"/>
  <c r="AI6" i="1"/>
  <c r="S11" i="1"/>
  <c r="T11" i="1"/>
  <c r="U11" i="1"/>
  <c r="V11" i="1"/>
  <c r="W11" i="1"/>
  <c r="X11" i="1"/>
  <c r="Y11" i="1"/>
  <c r="Z11" i="1"/>
  <c r="AA11" i="1"/>
  <c r="AB11" i="1"/>
  <c r="AC11" i="1"/>
  <c r="S12" i="1"/>
  <c r="T12" i="1"/>
  <c r="U12" i="1"/>
  <c r="V12" i="1"/>
  <c r="W12" i="1"/>
  <c r="X12" i="1"/>
  <c r="Y12" i="1"/>
  <c r="Z12" i="1"/>
  <c r="AA12" i="1"/>
  <c r="AB12" i="1"/>
  <c r="AC12" i="1"/>
  <c r="S13" i="1"/>
  <c r="T13" i="1"/>
  <c r="U13" i="1"/>
  <c r="V13" i="1"/>
  <c r="W13" i="1"/>
  <c r="X13" i="1"/>
  <c r="Y13" i="1"/>
  <c r="Z13" i="1"/>
  <c r="AA13" i="1"/>
  <c r="AB13" i="1"/>
  <c r="AC13" i="1"/>
  <c r="S14" i="1"/>
  <c r="T14" i="1"/>
  <c r="U14" i="1"/>
  <c r="V14" i="1"/>
  <c r="W14" i="1"/>
  <c r="X14" i="1"/>
  <c r="Y14" i="1"/>
  <c r="Z14" i="1"/>
  <c r="AA14" i="1"/>
  <c r="AB14" i="1"/>
  <c r="AC14" i="1"/>
  <c r="S15" i="1"/>
  <c r="T15" i="1"/>
  <c r="U15" i="1"/>
  <c r="V15" i="1"/>
  <c r="W15" i="1"/>
  <c r="X15" i="1"/>
  <c r="Y15" i="1"/>
  <c r="Z15" i="1"/>
  <c r="AA15" i="1"/>
  <c r="AB15" i="1"/>
  <c r="AC15" i="1"/>
  <c r="S16" i="1"/>
  <c r="T16" i="1"/>
  <c r="U16" i="1"/>
  <c r="V16" i="1"/>
  <c r="W16" i="1"/>
  <c r="X16" i="1"/>
  <c r="Y16" i="1"/>
  <c r="Z16" i="1"/>
  <c r="AA16" i="1"/>
  <c r="AB16" i="1"/>
  <c r="AC16" i="1"/>
  <c r="S17" i="1"/>
  <c r="T17" i="1"/>
  <c r="U17" i="1"/>
  <c r="V17" i="1"/>
  <c r="W17" i="1"/>
  <c r="X17" i="1"/>
  <c r="Y17" i="1"/>
  <c r="Z17" i="1"/>
  <c r="AA17" i="1"/>
  <c r="AB17" i="1"/>
  <c r="AC17" i="1"/>
  <c r="S18" i="1"/>
  <c r="T18" i="1"/>
  <c r="U18" i="1"/>
  <c r="V18" i="1"/>
  <c r="W18" i="1"/>
  <c r="X18" i="1"/>
  <c r="Y18" i="1"/>
  <c r="Z18" i="1"/>
  <c r="AA18" i="1"/>
  <c r="AB18" i="1"/>
  <c r="AC18" i="1"/>
  <c r="R19" i="1"/>
  <c r="S19" i="1"/>
  <c r="T19" i="1"/>
  <c r="U19" i="1"/>
  <c r="V19" i="1"/>
  <c r="W19" i="1"/>
  <c r="AD19" i="1" s="1"/>
  <c r="X19" i="1"/>
  <c r="Y19" i="1"/>
  <c r="Z19" i="1"/>
  <c r="AA19" i="1"/>
  <c r="AB19" i="1"/>
  <c r="AC19" i="1"/>
  <c r="R20" i="1"/>
  <c r="S20" i="1"/>
  <c r="T20" i="1"/>
  <c r="U20" i="1"/>
  <c r="V20" i="1"/>
  <c r="W20" i="1"/>
  <c r="X20" i="1"/>
  <c r="Y20" i="1"/>
  <c r="Z20" i="1"/>
  <c r="AA20" i="1"/>
  <c r="AB20" i="1"/>
  <c r="AC20" i="1"/>
  <c r="R21" i="1"/>
  <c r="S21" i="1"/>
  <c r="T21" i="1"/>
  <c r="U21" i="1"/>
  <c r="V21" i="1"/>
  <c r="W21" i="1"/>
  <c r="AD21" i="1" s="1"/>
  <c r="X21" i="1"/>
  <c r="Y21" i="1"/>
  <c r="Z21" i="1"/>
  <c r="AA21" i="1"/>
  <c r="AB21" i="1"/>
  <c r="AC21" i="1"/>
  <c r="R22" i="1"/>
  <c r="S22" i="1"/>
  <c r="T22" i="1"/>
  <c r="U22" i="1"/>
  <c r="V22" i="1"/>
  <c r="W22" i="1"/>
  <c r="X22" i="1"/>
  <c r="Y22" i="1"/>
  <c r="Z22" i="1"/>
  <c r="AA22" i="1"/>
  <c r="AB22" i="1"/>
  <c r="AC22" i="1"/>
  <c r="R23" i="1"/>
  <c r="S23" i="1"/>
  <c r="T23" i="1"/>
  <c r="U23" i="1"/>
  <c r="V23" i="1"/>
  <c r="W23" i="1"/>
  <c r="X23" i="1"/>
  <c r="Y23" i="1"/>
  <c r="Z23" i="1"/>
  <c r="AA23" i="1"/>
  <c r="AB23" i="1"/>
  <c r="AC23" i="1"/>
  <c r="R24" i="1"/>
  <c r="S24" i="1"/>
  <c r="T24" i="1"/>
  <c r="U24" i="1"/>
  <c r="V24" i="1"/>
  <c r="W24" i="1"/>
  <c r="X24" i="1"/>
  <c r="Y24" i="1"/>
  <c r="Z24" i="1"/>
  <c r="AA24" i="1"/>
  <c r="AB24" i="1"/>
  <c r="AC24" i="1"/>
  <c r="R25" i="1"/>
  <c r="S25" i="1"/>
  <c r="T25" i="1"/>
  <c r="U25" i="1"/>
  <c r="V25" i="1"/>
  <c r="W25" i="1"/>
  <c r="X25" i="1"/>
  <c r="Y25" i="1"/>
  <c r="Z25" i="1"/>
  <c r="AA25" i="1"/>
  <c r="AB25" i="1"/>
  <c r="AC25" i="1"/>
  <c r="R26" i="1"/>
  <c r="AD26" i="1" s="1"/>
  <c r="S26" i="1"/>
  <c r="T26" i="1"/>
  <c r="U26" i="1"/>
  <c r="V26" i="1"/>
  <c r="W26" i="1"/>
  <c r="X26" i="1"/>
  <c r="Y26" i="1"/>
  <c r="Z26" i="1"/>
  <c r="AA26" i="1"/>
  <c r="AB26" i="1"/>
  <c r="AC26" i="1"/>
  <c r="R27" i="1"/>
  <c r="S27" i="1"/>
  <c r="T27" i="1"/>
  <c r="U27" i="1"/>
  <c r="V27" i="1"/>
  <c r="W27" i="1"/>
  <c r="X27" i="1"/>
  <c r="Y27" i="1"/>
  <c r="Z27" i="1"/>
  <c r="AA27" i="1"/>
  <c r="AB27" i="1"/>
  <c r="AC27" i="1"/>
  <c r="R28" i="1"/>
  <c r="S28" i="1"/>
  <c r="T28" i="1"/>
  <c r="U28" i="1"/>
  <c r="V28" i="1"/>
  <c r="W28" i="1"/>
  <c r="X28" i="1"/>
  <c r="Y28" i="1"/>
  <c r="Z28" i="1"/>
  <c r="AA28" i="1"/>
  <c r="AB28" i="1"/>
  <c r="AC28" i="1"/>
  <c r="R29" i="1"/>
  <c r="S29" i="1"/>
  <c r="T29" i="1"/>
  <c r="U29" i="1"/>
  <c r="V29" i="1"/>
  <c r="W29" i="1"/>
  <c r="X29" i="1"/>
  <c r="Y29" i="1"/>
  <c r="Z29" i="1"/>
  <c r="AA29" i="1"/>
  <c r="AB29" i="1"/>
  <c r="AC29" i="1"/>
  <c r="R30" i="1"/>
  <c r="AD30" i="1" s="1"/>
  <c r="S30" i="1"/>
  <c r="T30" i="1"/>
  <c r="U30" i="1"/>
  <c r="V30" i="1"/>
  <c r="W30" i="1"/>
  <c r="X30" i="1"/>
  <c r="Y30" i="1"/>
  <c r="Z30" i="1"/>
  <c r="AA30" i="1"/>
  <c r="AB30" i="1"/>
  <c r="AC30" i="1"/>
  <c r="R31" i="1"/>
  <c r="S31" i="1"/>
  <c r="T31" i="1"/>
  <c r="U31" i="1"/>
  <c r="V31" i="1"/>
  <c r="W31" i="1"/>
  <c r="X31" i="1"/>
  <c r="Y31" i="1"/>
  <c r="Z31" i="1"/>
  <c r="AA31" i="1"/>
  <c r="AB31" i="1"/>
  <c r="AC31" i="1"/>
  <c r="R32" i="1"/>
  <c r="S32" i="1"/>
  <c r="T32" i="1"/>
  <c r="U32" i="1"/>
  <c r="V32" i="1"/>
  <c r="W32" i="1"/>
  <c r="X32" i="1"/>
  <c r="Y32" i="1"/>
  <c r="Z32" i="1"/>
  <c r="AA32" i="1"/>
  <c r="AB32" i="1"/>
  <c r="AC32" i="1"/>
  <c r="R33" i="1"/>
  <c r="S33" i="1"/>
  <c r="T33" i="1"/>
  <c r="U33" i="1"/>
  <c r="V33" i="1"/>
  <c r="W33" i="1"/>
  <c r="X33" i="1"/>
  <c r="Y33" i="1"/>
  <c r="Z33" i="1"/>
  <c r="AA33" i="1"/>
  <c r="AB33" i="1"/>
  <c r="AC33" i="1"/>
  <c r="R34" i="1"/>
  <c r="AD34" i="1" s="1"/>
  <c r="S34" i="1"/>
  <c r="T34" i="1"/>
  <c r="U34" i="1"/>
  <c r="V34" i="1"/>
  <c r="W34" i="1"/>
  <c r="X34" i="1"/>
  <c r="Y34" i="1"/>
  <c r="Z34" i="1"/>
  <c r="AA34" i="1"/>
  <c r="AB34" i="1"/>
  <c r="AC34" i="1"/>
  <c r="R35" i="1"/>
  <c r="S35" i="1"/>
  <c r="T35" i="1"/>
  <c r="U35" i="1"/>
  <c r="V35" i="1"/>
  <c r="W35" i="1"/>
  <c r="X35" i="1"/>
  <c r="Y35" i="1"/>
  <c r="Z35" i="1"/>
  <c r="AA35" i="1"/>
  <c r="AB35" i="1"/>
  <c r="AC35" i="1"/>
  <c r="R36" i="1"/>
  <c r="S36" i="1"/>
  <c r="T36" i="1"/>
  <c r="U36" i="1"/>
  <c r="V36" i="1"/>
  <c r="W36" i="1"/>
  <c r="X36" i="1"/>
  <c r="Y36" i="1"/>
  <c r="Z36" i="1"/>
  <c r="AA36" i="1"/>
  <c r="AB36" i="1"/>
  <c r="AC36" i="1"/>
  <c r="R37" i="1"/>
  <c r="S37" i="1"/>
  <c r="T37" i="1"/>
  <c r="U37" i="1"/>
  <c r="V37" i="1"/>
  <c r="W37" i="1"/>
  <c r="X37" i="1"/>
  <c r="Y37" i="1"/>
  <c r="Z37" i="1"/>
  <c r="AA37" i="1"/>
  <c r="AB37" i="1"/>
  <c r="AC37" i="1"/>
  <c r="R38" i="1"/>
  <c r="S38" i="1"/>
  <c r="T38" i="1"/>
  <c r="U38" i="1"/>
  <c r="V38" i="1"/>
  <c r="W38" i="1"/>
  <c r="X38" i="1"/>
  <c r="Y38" i="1"/>
  <c r="Z38" i="1"/>
  <c r="AA38" i="1"/>
  <c r="AB38" i="1"/>
  <c r="AC38" i="1"/>
  <c r="R39" i="1"/>
  <c r="S39" i="1"/>
  <c r="T39" i="1"/>
  <c r="U39" i="1"/>
  <c r="V39" i="1"/>
  <c r="W39" i="1"/>
  <c r="X39" i="1"/>
  <c r="Y39" i="1"/>
  <c r="Z39" i="1"/>
  <c r="AA39" i="1"/>
  <c r="AB39" i="1"/>
  <c r="AC39" i="1"/>
  <c r="P6" i="1"/>
  <c r="P9" i="1"/>
  <c r="P10" i="1"/>
  <c r="P33" i="1"/>
  <c r="P34" i="1"/>
  <c r="P35" i="1"/>
  <c r="P36" i="1"/>
  <c r="P37" i="1"/>
  <c r="P38" i="1"/>
  <c r="P39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11" i="1"/>
  <c r="P12" i="1"/>
  <c r="P13" i="1"/>
  <c r="AD28" i="1" l="1"/>
  <c r="AD25" i="1"/>
  <c r="AD23" i="1"/>
  <c r="AD37" i="1"/>
  <c r="AD35" i="1"/>
  <c r="AD11" i="1"/>
  <c r="AD38" i="1"/>
  <c r="AD36" i="1"/>
  <c r="AD29" i="1"/>
  <c r="AD27" i="1"/>
  <c r="AD15" i="1"/>
  <c r="AD13" i="1"/>
  <c r="AD22" i="1"/>
  <c r="AD20" i="1"/>
  <c r="AD14" i="1"/>
  <c r="AD16" i="1"/>
  <c r="AD12" i="1"/>
  <c r="AD39" i="1"/>
  <c r="AD32" i="1"/>
  <c r="AD17" i="1"/>
  <c r="AD18" i="1"/>
  <c r="AD33" i="1"/>
  <c r="AD31" i="1"/>
  <c r="AD24" i="1"/>
  <c r="AD10" i="1"/>
  <c r="AG12" i="1" s="1"/>
  <c r="AJ6" i="1"/>
  <c r="AG11" i="1" l="1"/>
  <c r="AG10" i="1"/>
  <c r="AF6" i="1" s="1"/>
  <c r="AG6" i="1" l="1"/>
  <c r="AF3" i="1" s="1"/>
</calcChain>
</file>

<file path=xl/comments1.xml><?xml version="1.0" encoding="utf-8"?>
<comments xmlns="http://schemas.openxmlformats.org/spreadsheetml/2006/main">
  <authors>
    <author>savoini</author>
  </authors>
  <commentList>
    <comment ref="B17" authorId="0">
      <text>
        <r>
          <rPr>
            <b/>
            <sz val="9"/>
            <color indexed="81"/>
            <rFont val="Tahoma"/>
            <family val="2"/>
          </rPr>
          <t xml:space="preserve">savoini: </t>
        </r>
        <r>
          <rPr>
            <sz val="9"/>
            <color indexed="81"/>
            <rFont val="Tahoma"/>
            <family val="2"/>
          </rPr>
          <t>GESTÃO DA INFORMAÇÃO</t>
        </r>
      </text>
    </comment>
  </commentList>
</comments>
</file>

<file path=xl/sharedStrings.xml><?xml version="1.0" encoding="utf-8"?>
<sst xmlns="http://schemas.openxmlformats.org/spreadsheetml/2006/main" count="143" uniqueCount="106">
  <si>
    <t xml:space="preserve">PROGRAMA </t>
  </si>
  <si>
    <t>A1</t>
  </si>
  <si>
    <t>A2</t>
  </si>
  <si>
    <t>B1</t>
  </si>
  <si>
    <t>B2</t>
  </si>
  <si>
    <t>B3</t>
  </si>
  <si>
    <t>B4</t>
  </si>
  <si>
    <t>B5</t>
  </si>
  <si>
    <t>LA</t>
  </si>
  <si>
    <t>LB</t>
  </si>
  <si>
    <t>LC</t>
  </si>
  <si>
    <t>LD</t>
  </si>
  <si>
    <t>OUTROS</t>
  </si>
  <si>
    <t>CANDIDATO</t>
  </si>
  <si>
    <t>PERCENTIL 75</t>
  </si>
  <si>
    <t>PERCENTIL 50</t>
  </si>
  <si>
    <t>PERCENTIL 25</t>
  </si>
  <si>
    <t>INDICE "H"</t>
  </si>
  <si>
    <t>PQUAL</t>
  </si>
  <si>
    <t>NOTA</t>
  </si>
  <si>
    <t>Hindex PPG</t>
  </si>
  <si>
    <t>&gt; MEDIA</t>
  </si>
  <si>
    <t>HINDEX</t>
  </si>
  <si>
    <t>EPPG</t>
  </si>
  <si>
    <t>NOTAS</t>
  </si>
  <si>
    <t>PESOS</t>
  </si>
  <si>
    <t>PPGS</t>
  </si>
  <si>
    <t>ADMINISTRAÇÃO</t>
  </si>
  <si>
    <t>AGRONOMIA (PRODUÇÃO VEGETAL)</t>
  </si>
  <si>
    <t>ALIMENTAÇÃO E NUTRIÇÃO</t>
  </si>
  <si>
    <t>ANTROPOLOGIA</t>
  </si>
  <si>
    <t>AQUICULTURA E DESENVOLVIMENTO SUSTENTÁVEL</t>
  </si>
  <si>
    <t>ASSISTÊNCIA FARMACÊUTICA</t>
  </si>
  <si>
    <t>BIOENERGIA - UEL - UEM - UEPG - UNICENTRO - UNIOESTE - UFPR</t>
  </si>
  <si>
    <t>BIOINFORMÁTICA</t>
  </si>
  <si>
    <t>BIOLOGIA CELULAR E MOLECULAR</t>
  </si>
  <si>
    <t>BOTÂNICA</t>
  </si>
  <si>
    <t>CIÊNCIA ANIMAL</t>
  </si>
  <si>
    <t>CIÊNCIA DO SOLO</t>
  </si>
  <si>
    <t>CIÊNCIA POLÍTICA</t>
  </si>
  <si>
    <t>CIÊNCIA, GESTÃO E TECNOLOGIA DA INFORMAÇÃO</t>
  </si>
  <si>
    <t>CIÊNCIAS (BIOQUÍMICA)</t>
  </si>
  <si>
    <t>CIÊNCIAS BIOLÓGICAS (ENTOMOLOGIA)</t>
  </si>
  <si>
    <t>CIÊNCIAS FARMACÊUTICAS</t>
  </si>
  <si>
    <t>CIÊNCIAS GEODÉSICAS</t>
  </si>
  <si>
    <t>CIÊNCIAS VETERINÁRIAS</t>
  </si>
  <si>
    <t>COMUNICAÇÃO</t>
  </si>
  <si>
    <t>CONTABILIDADE</t>
  </si>
  <si>
    <t>DESENVOLVIMENTO ECONÔMICO</t>
  </si>
  <si>
    <t>DESENVOLVIMENTO TERRITORIAL SUSTENTÁVEL</t>
  </si>
  <si>
    <t>DESIGN</t>
  </si>
  <si>
    <t>DIREITO</t>
  </si>
  <si>
    <t>ECOLOGIA E CONSERVAÇÃO</t>
  </si>
  <si>
    <t>EDUCAÇÃO</t>
  </si>
  <si>
    <t>EDUCAÇÃO EM CIÊNCIAS E EM MATEMÁTICA</t>
  </si>
  <si>
    <t>EDUCAÇÃO FÍSICA</t>
  </si>
  <si>
    <t>ENFERMAGEM</t>
  </si>
  <si>
    <t>ENGENHARIA AMBIENTAL</t>
  </si>
  <si>
    <t>ENGENHARIA DE ALIMENTOS</t>
  </si>
  <si>
    <t>ENGENHARIA DE BIOPROCESSOS E BIOTECNOLOGIA</t>
  </si>
  <si>
    <t>ENGENHARIA DE CONSTRUÇÃO CIVIL</t>
  </si>
  <si>
    <t>ENGENHARIA DE PRODUÇÃO</t>
  </si>
  <si>
    <t>ENGENHARIA DE RECURSOS HÍDRICOS E AMBIENTAL</t>
  </si>
  <si>
    <t>ENGENHARIA E CIÊNCIA DOS MATERIAIS</t>
  </si>
  <si>
    <t>ENGENHARIA ELÉTRICA</t>
  </si>
  <si>
    <t>ENGENHARIA FLORESTAL</t>
  </si>
  <si>
    <t>ENGENHARIA MECÂNICA</t>
  </si>
  <si>
    <t>ENGENHARIA QUÍMICA</t>
  </si>
  <si>
    <t>FARMACOLOGIA</t>
  </si>
  <si>
    <t>FILOSOFIA</t>
  </si>
  <si>
    <t>FILOSOFIA PROFISSIONAL</t>
  </si>
  <si>
    <t>FÍSICA</t>
  </si>
  <si>
    <t>FISIOLOGIA</t>
  </si>
  <si>
    <t>GENÉTICA</t>
  </si>
  <si>
    <t>GEOGRAFIA</t>
  </si>
  <si>
    <t>GEOLOGIA</t>
  </si>
  <si>
    <t>HISTÓRIA</t>
  </si>
  <si>
    <t>INFORMÁTICA</t>
  </si>
  <si>
    <t>LETRAS</t>
  </si>
  <si>
    <t>MATEMÁTICA</t>
  </si>
  <si>
    <t>MEDICINA (CLÍNICA CIRÚRGICA)</t>
  </si>
  <si>
    <t>MEDICINA INTERNA</t>
  </si>
  <si>
    <t>MEIO AMBIENTE E DESENVOLVIMENTO</t>
  </si>
  <si>
    <t>MÉTODOS NUMÉRICOS EM ENGENHARIA</t>
  </si>
  <si>
    <t>MICROBIOLOGIA, PARASITOLOGIA E PATOLOGIA</t>
  </si>
  <si>
    <t>MÚSICA</t>
  </si>
  <si>
    <t>ODONTOLOGIA</t>
  </si>
  <si>
    <t>PLANEJAMENTO URBANO</t>
  </si>
  <si>
    <t>POLÍTICAS PÚBLICAS</t>
  </si>
  <si>
    <t>PSICOLOGIA</t>
  </si>
  <si>
    <t>QUÍMICA</t>
  </si>
  <si>
    <t>SAÚDE DA CRIANÇA E DO ADOLESCENTE</t>
  </si>
  <si>
    <t>SISTEMAS COSTEIROS E OCEÂNICOS</t>
  </si>
  <si>
    <t>SOCIOLOGIA</t>
  </si>
  <si>
    <t>TECNOLOGIAS DE BIOPRODUTOS AGROINDUSTRIAIS</t>
  </si>
  <si>
    <t>TOCOGINECOLOGIA</t>
  </si>
  <si>
    <t>TURISMO</t>
  </si>
  <si>
    <t>ZOOLOGIA</t>
  </si>
  <si>
    <t>ZOOTECNIA</t>
  </si>
  <si>
    <t>DOCENTES PERMANENTES PPG</t>
  </si>
  <si>
    <t>NOME CANDIDATO</t>
  </si>
  <si>
    <t>&gt;30% ACIMA MEDIA</t>
  </si>
  <si>
    <t>&gt;20% ACIMA MÉDIA</t>
  </si>
  <si>
    <t>&gt;10% ACIMA MÉDIA</t>
  </si>
  <si>
    <t>&lt; 20% ABAIXO MEDIA</t>
  </si>
  <si>
    <t>&lt; 10% ABAIXO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</si>
</sst>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6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6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3" borderId="0" xfId="0" applyFont="1" applyFill="1"/>
    <xf numFmtId="0" fontId="0" fillId="3" borderId="1" xfId="0" applyFont="1" applyFill="1" applyBorder="1"/>
    <xf numFmtId="0" fontId="0" fillId="4" borderId="1" xfId="0" applyFont="1" applyFill="1" applyBorder="1"/>
    <xf numFmtId="0" fontId="0" fillId="4" borderId="0" xfId="0" applyFont="1" applyFill="1"/>
    <xf numFmtId="0" fontId="0" fillId="3" borderId="0" xfId="0" applyFont="1" applyFill="1" applyBorder="1"/>
    <xf numFmtId="0" fontId="0" fillId="0" borderId="0" xfId="0" applyFont="1"/>
    <xf numFmtId="0" fontId="6" fillId="4" borderId="0" xfId="5" applyNumberFormat="1" applyFont="1" applyFill="1" applyBorder="1" applyAlignment="1">
      <alignment horizontal="left" vertical="center"/>
    </xf>
    <xf numFmtId="0" fontId="6" fillId="5" borderId="0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9" fillId="4" borderId="0" xfId="5" applyNumberFormat="1" applyFont="1" applyFill="1" applyBorder="1" applyAlignment="1">
      <alignment horizontal="left" vertical="center"/>
    </xf>
    <xf numFmtId="0" fontId="6" fillId="4" borderId="0" xfId="5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</cellXfs>
  <cellStyles count="6">
    <cellStyle name="Hiperlink" xfId="1" builtinId="8" hidden="1"/>
    <cellStyle name="Hiperlink" xfId="3" builtinId="8" hidden="1"/>
    <cellStyle name="Hiperlink Visitado" xfId="2" builtinId="9" hidden="1"/>
    <cellStyle name="Hiperlink Visitado" xfId="4" builtinId="9" hidden="1"/>
    <cellStyle name="Normal" xfId="0" builtinId="0"/>
    <cellStyle name="Normal 2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  <fill>
        <patternFill patternType="none">
          <bgColor auto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tabSelected="1" workbookViewId="0">
      <selection activeCell="P9" sqref="P9"/>
    </sheetView>
  </sheetViews>
  <sheetFormatPr defaultColWidth="11" defaultRowHeight="15.75" x14ac:dyDescent="0.25"/>
  <cols>
    <col min="1" max="1" width="11" customWidth="1"/>
    <col min="2" max="2" width="42.375" customWidth="1"/>
    <col min="3" max="3" width="11.5" customWidth="1"/>
    <col min="4" max="14" width="4.5" customWidth="1"/>
    <col min="15" max="15" width="7.375" customWidth="1"/>
    <col min="16" max="16" width="24.625" customWidth="1"/>
    <col min="17" max="17" width="2.625" hidden="1" customWidth="1"/>
    <col min="18" max="28" width="5" hidden="1" customWidth="1"/>
    <col min="29" max="29" width="7.5" hidden="1" customWidth="1"/>
    <col min="30" max="30" width="9.875" hidden="1" customWidth="1"/>
    <col min="31" max="31" width="3.625" hidden="1" customWidth="1"/>
    <col min="32" max="32" width="16.5" hidden="1" customWidth="1"/>
    <col min="33" max="33" width="8.5" hidden="1" customWidth="1"/>
    <col min="34" max="34" width="6.375" hidden="1" customWidth="1"/>
    <col min="35" max="35" width="22.5" hidden="1" customWidth="1"/>
    <col min="36" max="36" width="10.875" hidden="1" customWidth="1"/>
    <col min="37" max="37" width="10.875" customWidth="1"/>
  </cols>
  <sheetData>
    <row r="1" spans="1:36" x14ac:dyDescent="0.25">
      <c r="P1" s="3"/>
    </row>
    <row r="2" spans="1:36" x14ac:dyDescent="0.25">
      <c r="A2" t="s">
        <v>0</v>
      </c>
      <c r="B2" s="15"/>
      <c r="P2" s="3"/>
      <c r="AF2" s="2" t="s">
        <v>23</v>
      </c>
    </row>
    <row r="3" spans="1:36" x14ac:dyDescent="0.25">
      <c r="A3" t="s">
        <v>19</v>
      </c>
      <c r="B3" s="1" t="e">
        <f>VLOOKUP(B2,Sheet2!B:C,2,0)</f>
        <v>#N/A</v>
      </c>
      <c r="P3" s="3"/>
      <c r="AF3" s="1" t="e">
        <f>(IF(B3=7,"10",IF(B3=6,"8",IF(B3=5,"6",IF(B3=4,"4",IF(B3=3,"2")))))*0.4)+(((AG6*0.7)+(AJ6*0.3))*0.6)</f>
        <v>#N/A</v>
      </c>
    </row>
    <row r="4" spans="1:36" x14ac:dyDescent="0.25">
      <c r="P4" s="3"/>
    </row>
    <row r="5" spans="1:36" x14ac:dyDescent="0.25">
      <c r="B5" s="2" t="s">
        <v>100</v>
      </c>
      <c r="C5" s="2" t="s">
        <v>17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3"/>
      <c r="R5" s="2" t="s">
        <v>1</v>
      </c>
      <c r="S5" s="2" t="s">
        <v>2</v>
      </c>
      <c r="T5" s="2" t="s">
        <v>3</v>
      </c>
      <c r="U5" s="2" t="s">
        <v>4</v>
      </c>
      <c r="V5" s="2" t="s">
        <v>5</v>
      </c>
      <c r="W5" s="2" t="s">
        <v>6</v>
      </c>
      <c r="X5" s="2" t="s">
        <v>7</v>
      </c>
      <c r="Y5" s="2" t="s">
        <v>8</v>
      </c>
      <c r="Z5" s="2" t="s">
        <v>9</v>
      </c>
      <c r="AA5" s="2" t="s">
        <v>10</v>
      </c>
      <c r="AB5" s="2" t="s">
        <v>11</v>
      </c>
      <c r="AC5" s="2" t="s">
        <v>12</v>
      </c>
      <c r="AF5" s="2" t="s">
        <v>18</v>
      </c>
      <c r="AG5" s="2"/>
      <c r="AI5" s="2" t="s">
        <v>22</v>
      </c>
      <c r="AJ5" s="2"/>
    </row>
    <row r="6" spans="1:36" x14ac:dyDescent="0.25">
      <c r="A6" t="s">
        <v>13</v>
      </c>
      <c r="B6" s="4"/>
      <c r="C6" s="4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t="str">
        <f t="shared" ref="P6:P9" si="0">IF(SUM(D6:O6)&gt;=9,"APENAS 8 ITENS, POR FAVOR","OK")</f>
        <v>OK</v>
      </c>
      <c r="R6">
        <f>D6*Sheet2!$D$3</f>
        <v>0</v>
      </c>
      <c r="S6">
        <f>E6*Sheet2!$D$4</f>
        <v>0</v>
      </c>
      <c r="T6">
        <f>F6*Sheet2!$D$5</f>
        <v>0</v>
      </c>
      <c r="U6">
        <f>G6*Sheet2!$D$6</f>
        <v>0</v>
      </c>
      <c r="V6">
        <f>H6*Sheet2!$D$7</f>
        <v>0</v>
      </c>
      <c r="W6">
        <f>I6*Sheet2!$D$8</f>
        <v>0</v>
      </c>
      <c r="X6">
        <f>J6*Sheet2!$D$9</f>
        <v>0</v>
      </c>
      <c r="Y6">
        <f>K6*Sheet2!$D$10</f>
        <v>0</v>
      </c>
      <c r="Z6">
        <f>L6*Sheet2!$D$11</f>
        <v>0</v>
      </c>
      <c r="AA6">
        <f>M6*Sheet2!$D$12</f>
        <v>0</v>
      </c>
      <c r="AB6">
        <f>N6*Sheet2!$D$13</f>
        <v>0</v>
      </c>
      <c r="AC6">
        <f>O6*Sheet2!$D$14</f>
        <v>0</v>
      </c>
      <c r="AD6" t="str">
        <f>IF(SUM(R6:AC6)=0,"",SUM(R6:AC6))</f>
        <v/>
      </c>
      <c r="AF6" t="e">
        <f>IF(AD6&gt;=AG10,"QUARTO QUARTIL",IF(AD6&gt;=AG11,"TERCEIRO QUARTIL",IF(AD6&gt;=AG12,"SEGUNDO QUARTIL",IF(AD6&lt;AG12,"PRIMEIRO QUARTIL","OPS"))))</f>
        <v>#NUM!</v>
      </c>
      <c r="AG6" s="1" t="e">
        <f>IF(AD6&gt;=AG10,"10",IF(AD6&gt;=AG11,"6",IF(AD6&gt;=AG12,"3",IF(AD6&lt;AG12,"0","OPS"))))</f>
        <v>#NUM!</v>
      </c>
      <c r="AI6" s="1">
        <f>C6</f>
        <v>0</v>
      </c>
      <c r="AJ6" s="1" t="e">
        <f>IF(AI6&gt;=AJ11,"10",IF(AI6&gt;=AJ12,"8",IF(AI6&gt;=AJ13,"6",IF(AI6&gt;AJ14,"4",IF(AI6&gt;=AJ15,"2",IF(AI6&gt;=AJ16,"1",IF(AI6&lt;AJ16,"0","OPS")))))))</f>
        <v>#DIV/0!</v>
      </c>
    </row>
    <row r="8" spans="1:36" x14ac:dyDescent="0.25">
      <c r="R8" s="3">
        <v>100</v>
      </c>
      <c r="S8" s="3">
        <v>80</v>
      </c>
      <c r="T8" s="3">
        <v>60</v>
      </c>
      <c r="U8" s="3">
        <v>40</v>
      </c>
      <c r="V8" s="3">
        <v>20</v>
      </c>
      <c r="W8" s="3">
        <v>10</v>
      </c>
      <c r="X8" s="3">
        <v>5</v>
      </c>
      <c r="Y8" s="3">
        <v>100</v>
      </c>
      <c r="Z8" s="3">
        <v>75</v>
      </c>
      <c r="AA8" s="3">
        <v>50</v>
      </c>
      <c r="AB8" s="3">
        <v>25</v>
      </c>
      <c r="AC8" s="3">
        <v>0</v>
      </c>
    </row>
    <row r="9" spans="1:36" x14ac:dyDescent="0.25">
      <c r="B9" s="2" t="s">
        <v>99</v>
      </c>
      <c r="C9" s="2" t="s">
        <v>17</v>
      </c>
      <c r="D9" s="2" t="s">
        <v>1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  <c r="N9" s="2" t="s">
        <v>11</v>
      </c>
      <c r="O9" s="2" t="s">
        <v>12</v>
      </c>
      <c r="P9" t="str">
        <f t="shared" si="0"/>
        <v>OK</v>
      </c>
      <c r="R9" s="2" t="s">
        <v>1</v>
      </c>
      <c r="S9" s="2" t="s">
        <v>2</v>
      </c>
      <c r="T9" s="2" t="s">
        <v>3</v>
      </c>
      <c r="U9" s="2" t="s">
        <v>4</v>
      </c>
      <c r="V9" s="2" t="s">
        <v>5</v>
      </c>
      <c r="W9" s="2" t="s">
        <v>6</v>
      </c>
      <c r="X9" s="2" t="s">
        <v>7</v>
      </c>
      <c r="Y9" s="2" t="s">
        <v>8</v>
      </c>
      <c r="Z9" s="2" t="s">
        <v>9</v>
      </c>
      <c r="AA9" s="2" t="s">
        <v>10</v>
      </c>
      <c r="AB9" s="2" t="s">
        <v>11</v>
      </c>
      <c r="AC9" s="2" t="s">
        <v>12</v>
      </c>
      <c r="AD9" s="1"/>
      <c r="AE9" s="1"/>
    </row>
    <row r="10" spans="1:36" x14ac:dyDescent="0.25">
      <c r="A10">
        <v>1</v>
      </c>
      <c r="B10" s="8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t="str">
        <f>IF(SUM(D10:O10)&gt;=9,"APENAS 8 ITENS, POR FAVOR","OK")</f>
        <v>OK</v>
      </c>
      <c r="R10">
        <f>D10*Sheet2!$D$3</f>
        <v>0</v>
      </c>
      <c r="S10">
        <f>E10*Sheet2!$D$4</f>
        <v>0</v>
      </c>
      <c r="T10">
        <f>F10*Sheet2!$D$5</f>
        <v>0</v>
      </c>
      <c r="U10">
        <f>G10*Sheet2!$D$6</f>
        <v>0</v>
      </c>
      <c r="V10">
        <f>H10*Sheet2!$D$7</f>
        <v>0</v>
      </c>
      <c r="W10">
        <f>I10*Sheet2!$D$8</f>
        <v>0</v>
      </c>
      <c r="X10">
        <f>J10*Sheet2!$D$9</f>
        <v>0</v>
      </c>
      <c r="Y10">
        <f>K10*Sheet2!$D$10</f>
        <v>0</v>
      </c>
      <c r="Z10">
        <f>L10*Sheet2!$D$11</f>
        <v>0</v>
      </c>
      <c r="AA10">
        <f>M10*Sheet2!$D$12</f>
        <v>0</v>
      </c>
      <c r="AB10">
        <f>N10*Sheet2!$D$13</f>
        <v>0</v>
      </c>
      <c r="AC10">
        <f>O10*Sheet2!$D$14</f>
        <v>0</v>
      </c>
      <c r="AD10" t="str">
        <f>IF(SUM(R10:AC10)=0,"",SUM(R10:AC10))</f>
        <v/>
      </c>
      <c r="AF10" s="1" t="s">
        <v>14</v>
      </c>
      <c r="AG10" t="e">
        <f>PERCENTILE($AD$10:$AD$79,0.75)</f>
        <v>#NUM!</v>
      </c>
      <c r="AI10" t="s">
        <v>20</v>
      </c>
      <c r="AJ10" t="e">
        <f>SUM($C$10:$C$79)/COUNTA($C$10:$C$79)</f>
        <v>#DIV/0!</v>
      </c>
    </row>
    <row r="11" spans="1:36" x14ac:dyDescent="0.25">
      <c r="A11">
        <v>2</v>
      </c>
      <c r="B11" s="8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t="str">
        <f t="shared" ref="P11:P39" si="1">IF(SUM(D11:O11)&gt;=9,"APENAS 8 ITENS, POR FAVOR","OK")</f>
        <v>OK</v>
      </c>
      <c r="R11">
        <f t="shared" ref="R11:R39" si="2">D11*$R$8</f>
        <v>0</v>
      </c>
      <c r="S11">
        <f t="shared" ref="S11:S39" si="3">E11*$S$8</f>
        <v>0</v>
      </c>
      <c r="T11">
        <f t="shared" ref="T11:T39" si="4">F11*$T$8</f>
        <v>0</v>
      </c>
      <c r="U11">
        <f t="shared" ref="U11:U39" si="5">G11*$U$8</f>
        <v>0</v>
      </c>
      <c r="V11">
        <f t="shared" ref="V11:V39" si="6">H11*$V$8</f>
        <v>0</v>
      </c>
      <c r="W11">
        <f t="shared" ref="W11:W39" si="7">I11*$W$8</f>
        <v>0</v>
      </c>
      <c r="X11">
        <f t="shared" ref="X11:X39" si="8">J11*$X$8</f>
        <v>0</v>
      </c>
      <c r="Y11">
        <f t="shared" ref="Y11:Y39" si="9">K11*$Y$8</f>
        <v>0</v>
      </c>
      <c r="Z11">
        <f t="shared" ref="Z11:Z39" si="10">L11*$Z$8</f>
        <v>0</v>
      </c>
      <c r="AA11">
        <f t="shared" ref="AA11:AA39" si="11">M11*$AA$8</f>
        <v>0</v>
      </c>
      <c r="AB11">
        <f t="shared" ref="AB11:AB39" si="12">N11*$AB$8</f>
        <v>0</v>
      </c>
      <c r="AC11">
        <f t="shared" ref="AC11:AC39" si="13">O11*$AB$8</f>
        <v>0</v>
      </c>
      <c r="AD11" t="str">
        <f t="shared" ref="AD11:AD39" si="14">IF(SUM(R11:AC11)=0,"",SUM(R11:AC11))</f>
        <v/>
      </c>
      <c r="AF11" s="1" t="s">
        <v>15</v>
      </c>
      <c r="AG11" t="e">
        <f>PERCENTILE($AD$10:$AD$79,0.5)</f>
        <v>#NUM!</v>
      </c>
      <c r="AI11" t="s">
        <v>101</v>
      </c>
      <c r="AJ11" t="e">
        <f>$AJ$10*1.3</f>
        <v>#DIV/0!</v>
      </c>
    </row>
    <row r="12" spans="1:36" x14ac:dyDescent="0.25">
      <c r="A12">
        <v>3</v>
      </c>
      <c r="B12" s="8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t="str">
        <f t="shared" si="1"/>
        <v>OK</v>
      </c>
      <c r="R12">
        <f t="shared" si="2"/>
        <v>0</v>
      </c>
      <c r="S12">
        <f t="shared" si="3"/>
        <v>0</v>
      </c>
      <c r="T12">
        <f t="shared" si="4"/>
        <v>0</v>
      </c>
      <c r="U12">
        <f t="shared" si="5"/>
        <v>0</v>
      </c>
      <c r="V12">
        <f t="shared" si="6"/>
        <v>0</v>
      </c>
      <c r="W12">
        <f t="shared" si="7"/>
        <v>0</v>
      </c>
      <c r="X12">
        <f t="shared" si="8"/>
        <v>0</v>
      </c>
      <c r="Y12">
        <f t="shared" si="9"/>
        <v>0</v>
      </c>
      <c r="Z12">
        <f t="shared" si="10"/>
        <v>0</v>
      </c>
      <c r="AA12">
        <f t="shared" si="11"/>
        <v>0</v>
      </c>
      <c r="AB12">
        <f t="shared" si="12"/>
        <v>0</v>
      </c>
      <c r="AC12">
        <f t="shared" si="13"/>
        <v>0</v>
      </c>
      <c r="AD12" t="str">
        <f t="shared" si="14"/>
        <v/>
      </c>
      <c r="AF12" s="1" t="s">
        <v>16</v>
      </c>
      <c r="AG12" t="e">
        <f>PERCENTILE($AD$10:$AD$79,0.25)</f>
        <v>#NUM!</v>
      </c>
      <c r="AI12" t="s">
        <v>102</v>
      </c>
      <c r="AJ12" t="e">
        <f>$AJ$10*1.2</f>
        <v>#DIV/0!</v>
      </c>
    </row>
    <row r="13" spans="1:36" x14ac:dyDescent="0.25">
      <c r="A13">
        <v>4</v>
      </c>
      <c r="B13" s="8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t="str">
        <f t="shared" si="1"/>
        <v>OK</v>
      </c>
      <c r="R13">
        <f t="shared" si="2"/>
        <v>0</v>
      </c>
      <c r="S13">
        <f t="shared" si="3"/>
        <v>0</v>
      </c>
      <c r="T13">
        <f t="shared" si="4"/>
        <v>0</v>
      </c>
      <c r="U13">
        <f t="shared" si="5"/>
        <v>0</v>
      </c>
      <c r="V13">
        <f t="shared" si="6"/>
        <v>0</v>
      </c>
      <c r="W13">
        <f t="shared" si="7"/>
        <v>0</v>
      </c>
      <c r="X13">
        <f t="shared" si="8"/>
        <v>0</v>
      </c>
      <c r="Y13">
        <f t="shared" si="9"/>
        <v>0</v>
      </c>
      <c r="Z13">
        <f t="shared" si="10"/>
        <v>0</v>
      </c>
      <c r="AA13">
        <f t="shared" si="11"/>
        <v>0</v>
      </c>
      <c r="AB13">
        <f t="shared" si="12"/>
        <v>0</v>
      </c>
      <c r="AC13">
        <f t="shared" si="13"/>
        <v>0</v>
      </c>
      <c r="AD13" t="str">
        <f t="shared" si="14"/>
        <v/>
      </c>
      <c r="AI13" t="s">
        <v>103</v>
      </c>
      <c r="AJ13" t="e">
        <f>$AJ$10*1.1</f>
        <v>#DIV/0!</v>
      </c>
    </row>
    <row r="14" spans="1:36" x14ac:dyDescent="0.25">
      <c r="A14">
        <v>5</v>
      </c>
      <c r="B14" s="8"/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t="str">
        <f t="shared" si="1"/>
        <v>OK</v>
      </c>
      <c r="R14">
        <f t="shared" si="2"/>
        <v>0</v>
      </c>
      <c r="S14">
        <f t="shared" si="3"/>
        <v>0</v>
      </c>
      <c r="T14">
        <f t="shared" si="4"/>
        <v>0</v>
      </c>
      <c r="U14">
        <f t="shared" si="5"/>
        <v>0</v>
      </c>
      <c r="V14">
        <f t="shared" si="6"/>
        <v>0</v>
      </c>
      <c r="W14">
        <f t="shared" si="7"/>
        <v>0</v>
      </c>
      <c r="X14">
        <f t="shared" si="8"/>
        <v>0</v>
      </c>
      <c r="Y14">
        <f t="shared" si="9"/>
        <v>0</v>
      </c>
      <c r="Z14">
        <f t="shared" si="10"/>
        <v>0</v>
      </c>
      <c r="AA14">
        <f t="shared" si="11"/>
        <v>0</v>
      </c>
      <c r="AB14">
        <f t="shared" si="12"/>
        <v>0</v>
      </c>
      <c r="AC14">
        <f t="shared" si="13"/>
        <v>0</v>
      </c>
      <c r="AD14" t="str">
        <f t="shared" si="14"/>
        <v/>
      </c>
      <c r="AI14" t="s">
        <v>21</v>
      </c>
      <c r="AJ14" t="e">
        <f>$AJ$10*1</f>
        <v>#DIV/0!</v>
      </c>
    </row>
    <row r="15" spans="1:36" x14ac:dyDescent="0.25">
      <c r="A15">
        <v>6</v>
      </c>
      <c r="B15" s="8"/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t="str">
        <f t="shared" si="1"/>
        <v>OK</v>
      </c>
      <c r="R15">
        <f t="shared" si="2"/>
        <v>0</v>
      </c>
      <c r="S15">
        <f t="shared" si="3"/>
        <v>0</v>
      </c>
      <c r="T15">
        <f t="shared" si="4"/>
        <v>0</v>
      </c>
      <c r="U15">
        <f t="shared" si="5"/>
        <v>0</v>
      </c>
      <c r="V15">
        <f t="shared" si="6"/>
        <v>0</v>
      </c>
      <c r="W15">
        <f t="shared" si="7"/>
        <v>0</v>
      </c>
      <c r="X15">
        <f t="shared" si="8"/>
        <v>0</v>
      </c>
      <c r="Y15">
        <f t="shared" si="9"/>
        <v>0</v>
      </c>
      <c r="Z15">
        <f t="shared" si="10"/>
        <v>0</v>
      </c>
      <c r="AA15">
        <f t="shared" si="11"/>
        <v>0</v>
      </c>
      <c r="AB15">
        <f t="shared" si="12"/>
        <v>0</v>
      </c>
      <c r="AC15">
        <f t="shared" si="13"/>
        <v>0</v>
      </c>
      <c r="AD15" t="str">
        <f t="shared" si="14"/>
        <v/>
      </c>
      <c r="AI15" t="s">
        <v>105</v>
      </c>
      <c r="AJ15" t="e">
        <f>$AJ$10*0.9</f>
        <v>#DIV/0!</v>
      </c>
    </row>
    <row r="16" spans="1:36" x14ac:dyDescent="0.25">
      <c r="A16">
        <v>7</v>
      </c>
      <c r="B16" s="8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t="str">
        <f t="shared" si="1"/>
        <v>OK</v>
      </c>
      <c r="R16">
        <f t="shared" si="2"/>
        <v>0</v>
      </c>
      <c r="S16">
        <f t="shared" si="3"/>
        <v>0</v>
      </c>
      <c r="T16">
        <f t="shared" si="4"/>
        <v>0</v>
      </c>
      <c r="U16">
        <f t="shared" si="5"/>
        <v>0</v>
      </c>
      <c r="V16">
        <f t="shared" si="6"/>
        <v>0</v>
      </c>
      <c r="W16">
        <f t="shared" si="7"/>
        <v>0</v>
      </c>
      <c r="X16">
        <f t="shared" si="8"/>
        <v>0</v>
      </c>
      <c r="Y16">
        <f t="shared" si="9"/>
        <v>0</v>
      </c>
      <c r="Z16">
        <f t="shared" si="10"/>
        <v>0</v>
      </c>
      <c r="AA16">
        <f t="shared" si="11"/>
        <v>0</v>
      </c>
      <c r="AB16">
        <f t="shared" si="12"/>
        <v>0</v>
      </c>
      <c r="AC16">
        <f t="shared" si="13"/>
        <v>0</v>
      </c>
      <c r="AD16" t="str">
        <f t="shared" si="14"/>
        <v/>
      </c>
      <c r="AI16" t="s">
        <v>104</v>
      </c>
      <c r="AJ16" t="e">
        <f>$AJ$10*0.8</f>
        <v>#DIV/0!</v>
      </c>
    </row>
    <row r="17" spans="1:30" x14ac:dyDescent="0.25">
      <c r="A17">
        <v>8</v>
      </c>
      <c r="B17" s="8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t="str">
        <f t="shared" si="1"/>
        <v>OK</v>
      </c>
      <c r="R17">
        <f t="shared" si="2"/>
        <v>0</v>
      </c>
      <c r="S17">
        <f t="shared" si="3"/>
        <v>0</v>
      </c>
      <c r="T17">
        <f t="shared" si="4"/>
        <v>0</v>
      </c>
      <c r="U17">
        <f t="shared" si="5"/>
        <v>0</v>
      </c>
      <c r="V17">
        <f t="shared" si="6"/>
        <v>0</v>
      </c>
      <c r="W17">
        <f t="shared" si="7"/>
        <v>0</v>
      </c>
      <c r="X17">
        <f t="shared" si="8"/>
        <v>0</v>
      </c>
      <c r="Y17">
        <f t="shared" si="9"/>
        <v>0</v>
      </c>
      <c r="Z17">
        <f t="shared" si="10"/>
        <v>0</v>
      </c>
      <c r="AA17">
        <f t="shared" si="11"/>
        <v>0</v>
      </c>
      <c r="AB17">
        <f t="shared" si="12"/>
        <v>0</v>
      </c>
      <c r="AC17">
        <f t="shared" si="13"/>
        <v>0</v>
      </c>
      <c r="AD17" t="str">
        <f t="shared" si="14"/>
        <v/>
      </c>
    </row>
    <row r="18" spans="1:30" x14ac:dyDescent="0.25">
      <c r="A18">
        <v>9</v>
      </c>
      <c r="B18" s="8"/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t="str">
        <f t="shared" si="1"/>
        <v>OK</v>
      </c>
      <c r="R18">
        <f t="shared" si="2"/>
        <v>0</v>
      </c>
      <c r="S18">
        <f t="shared" si="3"/>
        <v>0</v>
      </c>
      <c r="T18">
        <f t="shared" si="4"/>
        <v>0</v>
      </c>
      <c r="U18">
        <f t="shared" si="5"/>
        <v>0</v>
      </c>
      <c r="V18">
        <f t="shared" si="6"/>
        <v>0</v>
      </c>
      <c r="W18">
        <f t="shared" si="7"/>
        <v>0</v>
      </c>
      <c r="X18">
        <f t="shared" si="8"/>
        <v>0</v>
      </c>
      <c r="Y18">
        <f t="shared" si="9"/>
        <v>0</v>
      </c>
      <c r="Z18">
        <f t="shared" si="10"/>
        <v>0</v>
      </c>
      <c r="AA18">
        <f t="shared" si="11"/>
        <v>0</v>
      </c>
      <c r="AB18">
        <f t="shared" si="12"/>
        <v>0</v>
      </c>
      <c r="AC18">
        <f t="shared" si="13"/>
        <v>0</v>
      </c>
      <c r="AD18" t="str">
        <f t="shared" si="14"/>
        <v/>
      </c>
    </row>
    <row r="19" spans="1:30" x14ac:dyDescent="0.25">
      <c r="A19">
        <v>10</v>
      </c>
      <c r="B19" s="8"/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t="str">
        <f t="shared" si="1"/>
        <v>OK</v>
      </c>
      <c r="R19">
        <f t="shared" si="2"/>
        <v>0</v>
      </c>
      <c r="S19">
        <f t="shared" si="3"/>
        <v>0</v>
      </c>
      <c r="T19">
        <f t="shared" si="4"/>
        <v>0</v>
      </c>
      <c r="U19">
        <f t="shared" si="5"/>
        <v>0</v>
      </c>
      <c r="V19">
        <f t="shared" si="6"/>
        <v>0</v>
      </c>
      <c r="W19">
        <f t="shared" si="7"/>
        <v>0</v>
      </c>
      <c r="X19">
        <f t="shared" si="8"/>
        <v>0</v>
      </c>
      <c r="Y19">
        <f t="shared" si="9"/>
        <v>0</v>
      </c>
      <c r="Z19">
        <f t="shared" si="10"/>
        <v>0</v>
      </c>
      <c r="AA19">
        <f t="shared" si="11"/>
        <v>0</v>
      </c>
      <c r="AB19">
        <f t="shared" si="12"/>
        <v>0</v>
      </c>
      <c r="AC19">
        <f t="shared" si="13"/>
        <v>0</v>
      </c>
      <c r="AD19" t="str">
        <f t="shared" si="14"/>
        <v/>
      </c>
    </row>
    <row r="20" spans="1:30" x14ac:dyDescent="0.25">
      <c r="A20">
        <v>11</v>
      </c>
      <c r="B20" s="8"/>
      <c r="C20" s="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t="str">
        <f t="shared" si="1"/>
        <v>OK</v>
      </c>
      <c r="R20">
        <f t="shared" si="2"/>
        <v>0</v>
      </c>
      <c r="S20">
        <f t="shared" si="3"/>
        <v>0</v>
      </c>
      <c r="T20">
        <f t="shared" si="4"/>
        <v>0</v>
      </c>
      <c r="U20">
        <f t="shared" si="5"/>
        <v>0</v>
      </c>
      <c r="V20">
        <f t="shared" si="6"/>
        <v>0</v>
      </c>
      <c r="W20">
        <f t="shared" si="7"/>
        <v>0</v>
      </c>
      <c r="X20">
        <f t="shared" si="8"/>
        <v>0</v>
      </c>
      <c r="Y20">
        <f t="shared" si="9"/>
        <v>0</v>
      </c>
      <c r="Z20">
        <f t="shared" si="10"/>
        <v>0</v>
      </c>
      <c r="AA20">
        <f t="shared" si="11"/>
        <v>0</v>
      </c>
      <c r="AB20">
        <f t="shared" si="12"/>
        <v>0</v>
      </c>
      <c r="AC20">
        <f t="shared" si="13"/>
        <v>0</v>
      </c>
      <c r="AD20" t="str">
        <f t="shared" si="14"/>
        <v/>
      </c>
    </row>
    <row r="21" spans="1:30" x14ac:dyDescent="0.25">
      <c r="A21">
        <v>12</v>
      </c>
      <c r="B21" s="8"/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t="str">
        <f t="shared" si="1"/>
        <v>OK</v>
      </c>
      <c r="R21">
        <f t="shared" si="2"/>
        <v>0</v>
      </c>
      <c r="S21">
        <f t="shared" si="3"/>
        <v>0</v>
      </c>
      <c r="T21">
        <f t="shared" si="4"/>
        <v>0</v>
      </c>
      <c r="U21">
        <f t="shared" si="5"/>
        <v>0</v>
      </c>
      <c r="V21">
        <f t="shared" si="6"/>
        <v>0</v>
      </c>
      <c r="W21">
        <f t="shared" si="7"/>
        <v>0</v>
      </c>
      <c r="X21">
        <f t="shared" si="8"/>
        <v>0</v>
      </c>
      <c r="Y21">
        <f t="shared" si="9"/>
        <v>0</v>
      </c>
      <c r="Z21">
        <f t="shared" si="10"/>
        <v>0</v>
      </c>
      <c r="AA21">
        <f t="shared" si="11"/>
        <v>0</v>
      </c>
      <c r="AB21">
        <f t="shared" si="12"/>
        <v>0</v>
      </c>
      <c r="AC21">
        <f t="shared" si="13"/>
        <v>0</v>
      </c>
      <c r="AD21" t="str">
        <f t="shared" si="14"/>
        <v/>
      </c>
    </row>
    <row r="22" spans="1:30" x14ac:dyDescent="0.25">
      <c r="A22">
        <v>13</v>
      </c>
      <c r="B22" s="8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t="str">
        <f t="shared" si="1"/>
        <v>OK</v>
      </c>
      <c r="R22">
        <f t="shared" si="2"/>
        <v>0</v>
      </c>
      <c r="S22">
        <f t="shared" si="3"/>
        <v>0</v>
      </c>
      <c r="T22">
        <f t="shared" si="4"/>
        <v>0</v>
      </c>
      <c r="U22">
        <f t="shared" si="5"/>
        <v>0</v>
      </c>
      <c r="V22">
        <f t="shared" si="6"/>
        <v>0</v>
      </c>
      <c r="W22">
        <f t="shared" si="7"/>
        <v>0</v>
      </c>
      <c r="X22">
        <f t="shared" si="8"/>
        <v>0</v>
      </c>
      <c r="Y22">
        <f t="shared" si="9"/>
        <v>0</v>
      </c>
      <c r="Z22">
        <f t="shared" si="10"/>
        <v>0</v>
      </c>
      <c r="AA22">
        <f t="shared" si="11"/>
        <v>0</v>
      </c>
      <c r="AB22">
        <f t="shared" si="12"/>
        <v>0</v>
      </c>
      <c r="AC22">
        <f t="shared" si="13"/>
        <v>0</v>
      </c>
      <c r="AD22" t="str">
        <f t="shared" si="14"/>
        <v/>
      </c>
    </row>
    <row r="23" spans="1:30" x14ac:dyDescent="0.25">
      <c r="A23">
        <v>14</v>
      </c>
      <c r="B23" s="8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t="str">
        <f t="shared" si="1"/>
        <v>OK</v>
      </c>
      <c r="R23">
        <f t="shared" si="2"/>
        <v>0</v>
      </c>
      <c r="S23">
        <f t="shared" si="3"/>
        <v>0</v>
      </c>
      <c r="T23">
        <f t="shared" si="4"/>
        <v>0</v>
      </c>
      <c r="U23">
        <f t="shared" si="5"/>
        <v>0</v>
      </c>
      <c r="V23">
        <f t="shared" si="6"/>
        <v>0</v>
      </c>
      <c r="W23">
        <f t="shared" si="7"/>
        <v>0</v>
      </c>
      <c r="X23">
        <f t="shared" si="8"/>
        <v>0</v>
      </c>
      <c r="Y23">
        <f t="shared" si="9"/>
        <v>0</v>
      </c>
      <c r="Z23">
        <f t="shared" si="10"/>
        <v>0</v>
      </c>
      <c r="AA23">
        <f t="shared" si="11"/>
        <v>0</v>
      </c>
      <c r="AB23">
        <f t="shared" si="12"/>
        <v>0</v>
      </c>
      <c r="AC23">
        <f t="shared" si="13"/>
        <v>0</v>
      </c>
      <c r="AD23" t="str">
        <f t="shared" si="14"/>
        <v/>
      </c>
    </row>
    <row r="24" spans="1:30" x14ac:dyDescent="0.25">
      <c r="A24">
        <v>15</v>
      </c>
      <c r="B24" s="8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t="str">
        <f t="shared" si="1"/>
        <v>OK</v>
      </c>
      <c r="R24">
        <f t="shared" si="2"/>
        <v>0</v>
      </c>
      <c r="S24">
        <f t="shared" si="3"/>
        <v>0</v>
      </c>
      <c r="T24">
        <f t="shared" si="4"/>
        <v>0</v>
      </c>
      <c r="U24">
        <f t="shared" si="5"/>
        <v>0</v>
      </c>
      <c r="V24">
        <f t="shared" si="6"/>
        <v>0</v>
      </c>
      <c r="W24">
        <f t="shared" si="7"/>
        <v>0</v>
      </c>
      <c r="X24">
        <f t="shared" si="8"/>
        <v>0</v>
      </c>
      <c r="Y24">
        <f t="shared" si="9"/>
        <v>0</v>
      </c>
      <c r="Z24">
        <f t="shared" si="10"/>
        <v>0</v>
      </c>
      <c r="AA24">
        <f t="shared" si="11"/>
        <v>0</v>
      </c>
      <c r="AB24">
        <f t="shared" si="12"/>
        <v>0</v>
      </c>
      <c r="AC24">
        <f t="shared" si="13"/>
        <v>0</v>
      </c>
      <c r="AD24" t="str">
        <f t="shared" si="14"/>
        <v/>
      </c>
    </row>
    <row r="25" spans="1:30" x14ac:dyDescent="0.25">
      <c r="A25">
        <v>16</v>
      </c>
      <c r="B25" s="8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t="str">
        <f t="shared" si="1"/>
        <v>OK</v>
      </c>
      <c r="R25">
        <f t="shared" si="2"/>
        <v>0</v>
      </c>
      <c r="S25">
        <f t="shared" si="3"/>
        <v>0</v>
      </c>
      <c r="T25">
        <f t="shared" si="4"/>
        <v>0</v>
      </c>
      <c r="U25">
        <f t="shared" si="5"/>
        <v>0</v>
      </c>
      <c r="V25">
        <f t="shared" si="6"/>
        <v>0</v>
      </c>
      <c r="W25">
        <f t="shared" si="7"/>
        <v>0</v>
      </c>
      <c r="X25">
        <f t="shared" si="8"/>
        <v>0</v>
      </c>
      <c r="Y25">
        <f t="shared" si="9"/>
        <v>0</v>
      </c>
      <c r="Z25">
        <f t="shared" si="10"/>
        <v>0</v>
      </c>
      <c r="AA25">
        <f t="shared" si="11"/>
        <v>0</v>
      </c>
      <c r="AB25">
        <f t="shared" si="12"/>
        <v>0</v>
      </c>
      <c r="AC25">
        <f t="shared" si="13"/>
        <v>0</v>
      </c>
      <c r="AD25" t="str">
        <f t="shared" si="14"/>
        <v/>
      </c>
    </row>
    <row r="26" spans="1:30" x14ac:dyDescent="0.25">
      <c r="A26">
        <v>17</v>
      </c>
      <c r="B26" s="8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t="str">
        <f t="shared" si="1"/>
        <v>OK</v>
      </c>
      <c r="R26">
        <f t="shared" si="2"/>
        <v>0</v>
      </c>
      <c r="S26">
        <f t="shared" si="3"/>
        <v>0</v>
      </c>
      <c r="T26">
        <f t="shared" si="4"/>
        <v>0</v>
      </c>
      <c r="U26">
        <f t="shared" si="5"/>
        <v>0</v>
      </c>
      <c r="V26">
        <f t="shared" si="6"/>
        <v>0</v>
      </c>
      <c r="W26">
        <f t="shared" si="7"/>
        <v>0</v>
      </c>
      <c r="X26">
        <f t="shared" si="8"/>
        <v>0</v>
      </c>
      <c r="Y26">
        <f t="shared" si="9"/>
        <v>0</v>
      </c>
      <c r="Z26">
        <f t="shared" si="10"/>
        <v>0</v>
      </c>
      <c r="AA26">
        <f t="shared" si="11"/>
        <v>0</v>
      </c>
      <c r="AB26">
        <f t="shared" si="12"/>
        <v>0</v>
      </c>
      <c r="AC26">
        <f t="shared" si="13"/>
        <v>0</v>
      </c>
      <c r="AD26" t="str">
        <f t="shared" si="14"/>
        <v/>
      </c>
    </row>
    <row r="27" spans="1:30" x14ac:dyDescent="0.25">
      <c r="A27">
        <v>18</v>
      </c>
      <c r="B27" s="8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t="str">
        <f t="shared" si="1"/>
        <v>OK</v>
      </c>
      <c r="R27">
        <f t="shared" si="2"/>
        <v>0</v>
      </c>
      <c r="S27">
        <f t="shared" si="3"/>
        <v>0</v>
      </c>
      <c r="T27">
        <f t="shared" si="4"/>
        <v>0</v>
      </c>
      <c r="U27">
        <f t="shared" si="5"/>
        <v>0</v>
      </c>
      <c r="V27">
        <f t="shared" si="6"/>
        <v>0</v>
      </c>
      <c r="W27">
        <f t="shared" si="7"/>
        <v>0</v>
      </c>
      <c r="X27">
        <f t="shared" si="8"/>
        <v>0</v>
      </c>
      <c r="Y27">
        <f t="shared" si="9"/>
        <v>0</v>
      </c>
      <c r="Z27">
        <f t="shared" si="10"/>
        <v>0</v>
      </c>
      <c r="AA27">
        <f t="shared" si="11"/>
        <v>0</v>
      </c>
      <c r="AB27">
        <f t="shared" si="12"/>
        <v>0</v>
      </c>
      <c r="AC27">
        <f t="shared" si="13"/>
        <v>0</v>
      </c>
      <c r="AD27" t="str">
        <f t="shared" si="14"/>
        <v/>
      </c>
    </row>
    <row r="28" spans="1:30" x14ac:dyDescent="0.25">
      <c r="A28">
        <v>19</v>
      </c>
      <c r="B28" s="8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t="str">
        <f t="shared" si="1"/>
        <v>OK</v>
      </c>
      <c r="R28">
        <f t="shared" si="2"/>
        <v>0</v>
      </c>
      <c r="S28">
        <f t="shared" si="3"/>
        <v>0</v>
      </c>
      <c r="T28">
        <f t="shared" si="4"/>
        <v>0</v>
      </c>
      <c r="U28">
        <f t="shared" si="5"/>
        <v>0</v>
      </c>
      <c r="V28">
        <f t="shared" si="6"/>
        <v>0</v>
      </c>
      <c r="W28">
        <f t="shared" si="7"/>
        <v>0</v>
      </c>
      <c r="X28">
        <f t="shared" si="8"/>
        <v>0</v>
      </c>
      <c r="Y28">
        <f t="shared" si="9"/>
        <v>0</v>
      </c>
      <c r="Z28">
        <f t="shared" si="10"/>
        <v>0</v>
      </c>
      <c r="AA28">
        <f t="shared" si="11"/>
        <v>0</v>
      </c>
      <c r="AB28">
        <f t="shared" si="12"/>
        <v>0</v>
      </c>
      <c r="AC28">
        <f t="shared" si="13"/>
        <v>0</v>
      </c>
      <c r="AD28" t="str">
        <f t="shared" si="14"/>
        <v/>
      </c>
    </row>
    <row r="29" spans="1:30" x14ac:dyDescent="0.25">
      <c r="A29">
        <v>20</v>
      </c>
      <c r="B29" s="8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t="str">
        <f t="shared" si="1"/>
        <v>OK</v>
      </c>
      <c r="R29">
        <f t="shared" si="2"/>
        <v>0</v>
      </c>
      <c r="S29">
        <f t="shared" si="3"/>
        <v>0</v>
      </c>
      <c r="T29">
        <f t="shared" si="4"/>
        <v>0</v>
      </c>
      <c r="U29">
        <f t="shared" si="5"/>
        <v>0</v>
      </c>
      <c r="V29">
        <f t="shared" si="6"/>
        <v>0</v>
      </c>
      <c r="W29">
        <f t="shared" si="7"/>
        <v>0</v>
      </c>
      <c r="X29">
        <f t="shared" si="8"/>
        <v>0</v>
      </c>
      <c r="Y29">
        <f t="shared" si="9"/>
        <v>0</v>
      </c>
      <c r="Z29">
        <f t="shared" si="10"/>
        <v>0</v>
      </c>
      <c r="AA29">
        <f t="shared" si="11"/>
        <v>0</v>
      </c>
      <c r="AB29">
        <f t="shared" si="12"/>
        <v>0</v>
      </c>
      <c r="AC29">
        <f t="shared" si="13"/>
        <v>0</v>
      </c>
      <c r="AD29" t="str">
        <f t="shared" si="14"/>
        <v/>
      </c>
    </row>
    <row r="30" spans="1:30" x14ac:dyDescent="0.25">
      <c r="A30">
        <v>21</v>
      </c>
      <c r="B30" s="8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t="str">
        <f t="shared" si="1"/>
        <v>OK</v>
      </c>
      <c r="R30">
        <f t="shared" si="2"/>
        <v>0</v>
      </c>
      <c r="S30">
        <f t="shared" si="3"/>
        <v>0</v>
      </c>
      <c r="T30">
        <f t="shared" si="4"/>
        <v>0</v>
      </c>
      <c r="U30">
        <f t="shared" si="5"/>
        <v>0</v>
      </c>
      <c r="V30">
        <f t="shared" si="6"/>
        <v>0</v>
      </c>
      <c r="W30">
        <f t="shared" si="7"/>
        <v>0</v>
      </c>
      <c r="X30">
        <f t="shared" si="8"/>
        <v>0</v>
      </c>
      <c r="Y30">
        <f t="shared" si="9"/>
        <v>0</v>
      </c>
      <c r="Z30">
        <f t="shared" si="10"/>
        <v>0</v>
      </c>
      <c r="AA30">
        <f t="shared" si="11"/>
        <v>0</v>
      </c>
      <c r="AB30">
        <f t="shared" si="12"/>
        <v>0</v>
      </c>
      <c r="AC30">
        <f t="shared" si="13"/>
        <v>0</v>
      </c>
      <c r="AD30" t="str">
        <f t="shared" si="14"/>
        <v/>
      </c>
    </row>
    <row r="31" spans="1:30" x14ac:dyDescent="0.25">
      <c r="A31">
        <v>22</v>
      </c>
      <c r="B31" s="8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t="str">
        <f t="shared" si="1"/>
        <v>OK</v>
      </c>
      <c r="R31">
        <f t="shared" si="2"/>
        <v>0</v>
      </c>
      <c r="S31">
        <f t="shared" si="3"/>
        <v>0</v>
      </c>
      <c r="T31">
        <f t="shared" si="4"/>
        <v>0</v>
      </c>
      <c r="U31">
        <f t="shared" si="5"/>
        <v>0</v>
      </c>
      <c r="V31">
        <f t="shared" si="6"/>
        <v>0</v>
      </c>
      <c r="W31">
        <f t="shared" si="7"/>
        <v>0</v>
      </c>
      <c r="X31">
        <f t="shared" si="8"/>
        <v>0</v>
      </c>
      <c r="Y31">
        <f t="shared" si="9"/>
        <v>0</v>
      </c>
      <c r="Z31">
        <f t="shared" si="10"/>
        <v>0</v>
      </c>
      <c r="AA31">
        <f t="shared" si="11"/>
        <v>0</v>
      </c>
      <c r="AB31">
        <f t="shared" si="12"/>
        <v>0</v>
      </c>
      <c r="AC31">
        <f t="shared" si="13"/>
        <v>0</v>
      </c>
      <c r="AD31" t="str">
        <f t="shared" si="14"/>
        <v/>
      </c>
    </row>
    <row r="32" spans="1:30" x14ac:dyDescent="0.25">
      <c r="A32">
        <v>23</v>
      </c>
      <c r="B32" s="8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t="str">
        <f t="shared" si="1"/>
        <v>OK</v>
      </c>
      <c r="R32">
        <f t="shared" si="2"/>
        <v>0</v>
      </c>
      <c r="S32">
        <f t="shared" si="3"/>
        <v>0</v>
      </c>
      <c r="T32">
        <f t="shared" si="4"/>
        <v>0</v>
      </c>
      <c r="U32">
        <f t="shared" si="5"/>
        <v>0</v>
      </c>
      <c r="V32">
        <f t="shared" si="6"/>
        <v>0</v>
      </c>
      <c r="W32">
        <f t="shared" si="7"/>
        <v>0</v>
      </c>
      <c r="X32">
        <f t="shared" si="8"/>
        <v>0</v>
      </c>
      <c r="Y32">
        <f t="shared" si="9"/>
        <v>0</v>
      </c>
      <c r="Z32">
        <f t="shared" si="10"/>
        <v>0</v>
      </c>
      <c r="AA32">
        <f t="shared" si="11"/>
        <v>0</v>
      </c>
      <c r="AB32">
        <f t="shared" si="12"/>
        <v>0</v>
      </c>
      <c r="AC32">
        <f t="shared" si="13"/>
        <v>0</v>
      </c>
      <c r="AD32" t="str">
        <f t="shared" si="14"/>
        <v/>
      </c>
    </row>
    <row r="33" spans="1:30" x14ac:dyDescent="0.25">
      <c r="A33">
        <v>24</v>
      </c>
      <c r="B33" s="8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t="str">
        <f>IF(SUM(D33:O33)&gt;=9,"APENAS 8 ITENS, POR FAVOR","OK")</f>
        <v>OK</v>
      </c>
      <c r="R33">
        <f t="shared" si="2"/>
        <v>0</v>
      </c>
      <c r="S33">
        <f t="shared" si="3"/>
        <v>0</v>
      </c>
      <c r="T33">
        <f t="shared" si="4"/>
        <v>0</v>
      </c>
      <c r="U33">
        <f t="shared" si="5"/>
        <v>0</v>
      </c>
      <c r="V33">
        <f t="shared" si="6"/>
        <v>0</v>
      </c>
      <c r="W33">
        <f t="shared" si="7"/>
        <v>0</v>
      </c>
      <c r="X33">
        <f t="shared" si="8"/>
        <v>0</v>
      </c>
      <c r="Y33">
        <f t="shared" si="9"/>
        <v>0</v>
      </c>
      <c r="Z33">
        <f t="shared" si="10"/>
        <v>0</v>
      </c>
      <c r="AA33">
        <f t="shared" si="11"/>
        <v>0</v>
      </c>
      <c r="AB33">
        <f t="shared" si="12"/>
        <v>0</v>
      </c>
      <c r="AC33">
        <f t="shared" si="13"/>
        <v>0</v>
      </c>
      <c r="AD33" t="str">
        <f t="shared" si="14"/>
        <v/>
      </c>
    </row>
    <row r="34" spans="1:30" x14ac:dyDescent="0.25">
      <c r="A34">
        <v>25</v>
      </c>
      <c r="B34" s="8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t="str">
        <f t="shared" si="1"/>
        <v>OK</v>
      </c>
      <c r="R34">
        <f t="shared" si="2"/>
        <v>0</v>
      </c>
      <c r="S34">
        <f t="shared" si="3"/>
        <v>0</v>
      </c>
      <c r="T34">
        <f t="shared" si="4"/>
        <v>0</v>
      </c>
      <c r="U34">
        <f t="shared" si="5"/>
        <v>0</v>
      </c>
      <c r="V34">
        <f t="shared" si="6"/>
        <v>0</v>
      </c>
      <c r="W34">
        <f t="shared" si="7"/>
        <v>0</v>
      </c>
      <c r="X34">
        <f t="shared" si="8"/>
        <v>0</v>
      </c>
      <c r="Y34">
        <f t="shared" si="9"/>
        <v>0</v>
      </c>
      <c r="Z34">
        <f t="shared" si="10"/>
        <v>0</v>
      </c>
      <c r="AA34">
        <f t="shared" si="11"/>
        <v>0</v>
      </c>
      <c r="AB34">
        <f t="shared" si="12"/>
        <v>0</v>
      </c>
      <c r="AC34">
        <f t="shared" si="13"/>
        <v>0</v>
      </c>
      <c r="AD34" t="str">
        <f t="shared" si="14"/>
        <v/>
      </c>
    </row>
    <row r="35" spans="1:30" x14ac:dyDescent="0.25">
      <c r="A35">
        <v>26</v>
      </c>
      <c r="B35" s="8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t="str">
        <f t="shared" si="1"/>
        <v>OK</v>
      </c>
      <c r="R35">
        <f t="shared" si="2"/>
        <v>0</v>
      </c>
      <c r="S35">
        <f t="shared" si="3"/>
        <v>0</v>
      </c>
      <c r="T35">
        <f t="shared" si="4"/>
        <v>0</v>
      </c>
      <c r="U35">
        <f t="shared" si="5"/>
        <v>0</v>
      </c>
      <c r="V35">
        <f t="shared" si="6"/>
        <v>0</v>
      </c>
      <c r="W35">
        <f t="shared" si="7"/>
        <v>0</v>
      </c>
      <c r="X35">
        <f t="shared" si="8"/>
        <v>0</v>
      </c>
      <c r="Y35">
        <f t="shared" si="9"/>
        <v>0</v>
      </c>
      <c r="Z35">
        <f t="shared" si="10"/>
        <v>0</v>
      </c>
      <c r="AA35">
        <f t="shared" si="11"/>
        <v>0</v>
      </c>
      <c r="AB35">
        <f t="shared" si="12"/>
        <v>0</v>
      </c>
      <c r="AC35">
        <f t="shared" si="13"/>
        <v>0</v>
      </c>
      <c r="AD35" t="str">
        <f t="shared" si="14"/>
        <v/>
      </c>
    </row>
    <row r="36" spans="1:30" x14ac:dyDescent="0.25">
      <c r="A36">
        <v>27</v>
      </c>
      <c r="B36" s="8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t="str">
        <f t="shared" si="1"/>
        <v>OK</v>
      </c>
      <c r="R36">
        <f t="shared" si="2"/>
        <v>0</v>
      </c>
      <c r="S36">
        <f t="shared" si="3"/>
        <v>0</v>
      </c>
      <c r="T36">
        <f t="shared" si="4"/>
        <v>0</v>
      </c>
      <c r="U36">
        <f t="shared" si="5"/>
        <v>0</v>
      </c>
      <c r="V36">
        <f t="shared" si="6"/>
        <v>0</v>
      </c>
      <c r="W36">
        <f t="shared" si="7"/>
        <v>0</v>
      </c>
      <c r="X36">
        <f t="shared" si="8"/>
        <v>0</v>
      </c>
      <c r="Y36">
        <f t="shared" si="9"/>
        <v>0</v>
      </c>
      <c r="Z36">
        <f t="shared" si="10"/>
        <v>0</v>
      </c>
      <c r="AA36">
        <f t="shared" si="11"/>
        <v>0</v>
      </c>
      <c r="AB36">
        <f t="shared" si="12"/>
        <v>0</v>
      </c>
      <c r="AC36">
        <f t="shared" si="13"/>
        <v>0</v>
      </c>
      <c r="AD36" t="str">
        <f t="shared" si="14"/>
        <v/>
      </c>
    </row>
    <row r="37" spans="1:30" x14ac:dyDescent="0.25">
      <c r="A37">
        <v>28</v>
      </c>
      <c r="B37" s="8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t="str">
        <f t="shared" si="1"/>
        <v>OK</v>
      </c>
      <c r="R37">
        <f t="shared" si="2"/>
        <v>0</v>
      </c>
      <c r="S37">
        <f t="shared" si="3"/>
        <v>0</v>
      </c>
      <c r="T37">
        <f t="shared" si="4"/>
        <v>0</v>
      </c>
      <c r="U37">
        <f t="shared" si="5"/>
        <v>0</v>
      </c>
      <c r="V37">
        <f t="shared" si="6"/>
        <v>0</v>
      </c>
      <c r="W37">
        <f t="shared" si="7"/>
        <v>0</v>
      </c>
      <c r="X37">
        <f t="shared" si="8"/>
        <v>0</v>
      </c>
      <c r="Y37">
        <f t="shared" si="9"/>
        <v>0</v>
      </c>
      <c r="Z37">
        <f t="shared" si="10"/>
        <v>0</v>
      </c>
      <c r="AA37">
        <f t="shared" si="11"/>
        <v>0</v>
      </c>
      <c r="AB37">
        <f t="shared" si="12"/>
        <v>0</v>
      </c>
      <c r="AC37">
        <f t="shared" si="13"/>
        <v>0</v>
      </c>
      <c r="AD37" t="str">
        <f t="shared" si="14"/>
        <v/>
      </c>
    </row>
    <row r="38" spans="1:30" x14ac:dyDescent="0.25">
      <c r="A38">
        <v>29</v>
      </c>
      <c r="B38" s="8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t="str">
        <f t="shared" si="1"/>
        <v>OK</v>
      </c>
      <c r="R38">
        <f t="shared" si="2"/>
        <v>0</v>
      </c>
      <c r="S38">
        <f t="shared" si="3"/>
        <v>0</v>
      </c>
      <c r="T38">
        <f t="shared" si="4"/>
        <v>0</v>
      </c>
      <c r="U38">
        <f t="shared" si="5"/>
        <v>0</v>
      </c>
      <c r="V38">
        <f t="shared" si="6"/>
        <v>0</v>
      </c>
      <c r="W38">
        <f t="shared" si="7"/>
        <v>0</v>
      </c>
      <c r="X38">
        <f t="shared" si="8"/>
        <v>0</v>
      </c>
      <c r="Y38">
        <f t="shared" si="9"/>
        <v>0</v>
      </c>
      <c r="Z38">
        <f t="shared" si="10"/>
        <v>0</v>
      </c>
      <c r="AA38">
        <f t="shared" si="11"/>
        <v>0</v>
      </c>
      <c r="AB38">
        <f t="shared" si="12"/>
        <v>0</v>
      </c>
      <c r="AC38">
        <f t="shared" si="13"/>
        <v>0</v>
      </c>
      <c r="AD38" t="str">
        <f t="shared" si="14"/>
        <v/>
      </c>
    </row>
    <row r="39" spans="1:30" x14ac:dyDescent="0.25">
      <c r="A39">
        <v>30</v>
      </c>
      <c r="B39" s="8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t="str">
        <f t="shared" si="1"/>
        <v>OK</v>
      </c>
      <c r="R39">
        <f t="shared" si="2"/>
        <v>0</v>
      </c>
      <c r="S39">
        <f t="shared" si="3"/>
        <v>0</v>
      </c>
      <c r="T39">
        <f t="shared" si="4"/>
        <v>0</v>
      </c>
      <c r="U39">
        <f t="shared" si="5"/>
        <v>0</v>
      </c>
      <c r="V39">
        <f t="shared" si="6"/>
        <v>0</v>
      </c>
      <c r="W39">
        <f t="shared" si="7"/>
        <v>0</v>
      </c>
      <c r="X39">
        <f t="shared" si="8"/>
        <v>0</v>
      </c>
      <c r="Y39">
        <f t="shared" si="9"/>
        <v>0</v>
      </c>
      <c r="Z39">
        <f t="shared" si="10"/>
        <v>0</v>
      </c>
      <c r="AA39">
        <f t="shared" si="11"/>
        <v>0</v>
      </c>
      <c r="AB39">
        <f t="shared" si="12"/>
        <v>0</v>
      </c>
      <c r="AC39">
        <f t="shared" si="13"/>
        <v>0</v>
      </c>
      <c r="AD39" t="str">
        <f t="shared" si="14"/>
        <v/>
      </c>
    </row>
    <row r="40" spans="1:30" x14ac:dyDescent="0.25">
      <c r="A40">
        <v>31</v>
      </c>
      <c r="B40" s="8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t="str">
        <f t="shared" ref="P40:P69" si="15">IF(SUM(D40:O40)&gt;=9,"APENAS 8 ITENS, POR FAVOR","OK")</f>
        <v>OK</v>
      </c>
    </row>
    <row r="41" spans="1:30" x14ac:dyDescent="0.25">
      <c r="A41">
        <v>32</v>
      </c>
      <c r="B41" s="8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t="str">
        <f t="shared" si="15"/>
        <v>OK</v>
      </c>
    </row>
    <row r="42" spans="1:30" x14ac:dyDescent="0.25">
      <c r="A42">
        <v>33</v>
      </c>
      <c r="B42" s="8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t="str">
        <f t="shared" si="15"/>
        <v>OK</v>
      </c>
    </row>
    <row r="43" spans="1:30" x14ac:dyDescent="0.25">
      <c r="A43">
        <v>34</v>
      </c>
      <c r="B43" s="8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t="str">
        <f t="shared" si="15"/>
        <v>OK</v>
      </c>
    </row>
    <row r="44" spans="1:30" x14ac:dyDescent="0.25">
      <c r="A44">
        <v>35</v>
      </c>
      <c r="B44" s="8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t="str">
        <f t="shared" si="15"/>
        <v>OK</v>
      </c>
    </row>
    <row r="45" spans="1:30" x14ac:dyDescent="0.25">
      <c r="A45">
        <v>36</v>
      </c>
      <c r="B45" s="8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t="str">
        <f t="shared" si="15"/>
        <v>OK</v>
      </c>
    </row>
    <row r="46" spans="1:30" x14ac:dyDescent="0.25">
      <c r="A46">
        <v>37</v>
      </c>
      <c r="B46" s="8"/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t="str">
        <f t="shared" si="15"/>
        <v>OK</v>
      </c>
    </row>
    <row r="47" spans="1:30" x14ac:dyDescent="0.25">
      <c r="A47">
        <v>38</v>
      </c>
      <c r="B47" s="8"/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t="str">
        <f t="shared" si="15"/>
        <v>OK</v>
      </c>
    </row>
    <row r="48" spans="1:30" x14ac:dyDescent="0.25">
      <c r="A48">
        <v>39</v>
      </c>
      <c r="B48" s="8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t="str">
        <f t="shared" si="15"/>
        <v>OK</v>
      </c>
    </row>
    <row r="49" spans="1:16" x14ac:dyDescent="0.25">
      <c r="A49">
        <v>40</v>
      </c>
      <c r="B49" s="8"/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t="str">
        <f t="shared" si="15"/>
        <v>OK</v>
      </c>
    </row>
    <row r="50" spans="1:16" x14ac:dyDescent="0.25">
      <c r="A50">
        <v>41</v>
      </c>
      <c r="B50" s="8"/>
      <c r="C50" s="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t="str">
        <f t="shared" si="15"/>
        <v>OK</v>
      </c>
    </row>
    <row r="51" spans="1:16" x14ac:dyDescent="0.25">
      <c r="A51">
        <v>42</v>
      </c>
      <c r="B51" s="8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t="str">
        <f t="shared" si="15"/>
        <v>OK</v>
      </c>
    </row>
    <row r="52" spans="1:16" x14ac:dyDescent="0.25">
      <c r="A52">
        <v>43</v>
      </c>
      <c r="B52" s="8"/>
      <c r="C52" s="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t="str">
        <f t="shared" si="15"/>
        <v>OK</v>
      </c>
    </row>
    <row r="53" spans="1:16" x14ac:dyDescent="0.25">
      <c r="A53">
        <v>44</v>
      </c>
      <c r="B53" s="8"/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t="str">
        <f t="shared" si="15"/>
        <v>OK</v>
      </c>
    </row>
    <row r="54" spans="1:16" x14ac:dyDescent="0.25">
      <c r="A54">
        <v>45</v>
      </c>
      <c r="B54" s="8"/>
      <c r="C54" s="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t="str">
        <f t="shared" si="15"/>
        <v>OK</v>
      </c>
    </row>
    <row r="55" spans="1:16" x14ac:dyDescent="0.25">
      <c r="A55">
        <v>46</v>
      </c>
      <c r="B55" s="8"/>
      <c r="C55" s="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t="str">
        <f t="shared" si="15"/>
        <v>OK</v>
      </c>
    </row>
    <row r="56" spans="1:16" x14ac:dyDescent="0.25">
      <c r="A56">
        <v>47</v>
      </c>
      <c r="B56" s="8"/>
      <c r="C56" s="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t="str">
        <f t="shared" si="15"/>
        <v>OK</v>
      </c>
    </row>
    <row r="57" spans="1:16" x14ac:dyDescent="0.25">
      <c r="A57">
        <v>48</v>
      </c>
      <c r="B57" s="8"/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t="str">
        <f t="shared" si="15"/>
        <v>OK</v>
      </c>
    </row>
    <row r="58" spans="1:16" x14ac:dyDescent="0.25">
      <c r="A58">
        <v>49</v>
      </c>
      <c r="B58" s="8"/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t="str">
        <f t="shared" si="15"/>
        <v>OK</v>
      </c>
    </row>
    <row r="59" spans="1:16" x14ac:dyDescent="0.25">
      <c r="A59">
        <v>50</v>
      </c>
      <c r="B59" s="8"/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t="str">
        <f t="shared" si="15"/>
        <v>OK</v>
      </c>
    </row>
    <row r="60" spans="1:16" x14ac:dyDescent="0.25">
      <c r="A60">
        <v>51</v>
      </c>
      <c r="B60" s="8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t="str">
        <f t="shared" si="15"/>
        <v>OK</v>
      </c>
    </row>
    <row r="61" spans="1:16" x14ac:dyDescent="0.25">
      <c r="A61">
        <v>52</v>
      </c>
      <c r="B61" s="8"/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t="str">
        <f t="shared" si="15"/>
        <v>OK</v>
      </c>
    </row>
    <row r="62" spans="1:16" x14ac:dyDescent="0.25">
      <c r="A62">
        <v>53</v>
      </c>
      <c r="B62" s="8"/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t="str">
        <f t="shared" si="15"/>
        <v>OK</v>
      </c>
    </row>
    <row r="63" spans="1:16" x14ac:dyDescent="0.25">
      <c r="A63">
        <v>54</v>
      </c>
      <c r="B63" s="8"/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t="str">
        <f t="shared" si="15"/>
        <v>OK</v>
      </c>
    </row>
    <row r="64" spans="1:16" x14ac:dyDescent="0.25">
      <c r="A64">
        <v>55</v>
      </c>
      <c r="B64" s="8"/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t="str">
        <f t="shared" si="15"/>
        <v>OK</v>
      </c>
    </row>
    <row r="65" spans="1:16" x14ac:dyDescent="0.25">
      <c r="A65">
        <v>56</v>
      </c>
      <c r="B65" s="8"/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t="str">
        <f t="shared" si="15"/>
        <v>OK</v>
      </c>
    </row>
    <row r="66" spans="1:16" x14ac:dyDescent="0.25">
      <c r="A66">
        <v>57</v>
      </c>
      <c r="B66" s="8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t="str">
        <f t="shared" si="15"/>
        <v>OK</v>
      </c>
    </row>
    <row r="67" spans="1:16" x14ac:dyDescent="0.25">
      <c r="A67">
        <v>58</v>
      </c>
      <c r="B67" s="8"/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t="str">
        <f t="shared" si="15"/>
        <v>OK</v>
      </c>
    </row>
    <row r="68" spans="1:16" x14ac:dyDescent="0.25">
      <c r="A68">
        <v>59</v>
      </c>
      <c r="B68" s="8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t="str">
        <f t="shared" si="15"/>
        <v>OK</v>
      </c>
    </row>
    <row r="69" spans="1:16" x14ac:dyDescent="0.25">
      <c r="A69">
        <v>60</v>
      </c>
      <c r="B69" s="8"/>
      <c r="C69" s="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t="str">
        <f t="shared" si="15"/>
        <v>OK</v>
      </c>
    </row>
  </sheetData>
  <conditionalFormatting sqref="P5:P6 P9:P69">
    <cfRule type="containsText" dxfId="6" priority="1" operator="containsText" text="OK">
      <formula>NOT(ISERROR(SEARCH("OK",P5)))</formula>
    </cfRule>
    <cfRule type="beginsWith" dxfId="5" priority="2" operator="beginsWith" text="APENAS">
      <formula>LEFT(P5,LEN("APENAS"))="APENAS"</formula>
    </cfRule>
    <cfRule type="containsText" dxfId="4" priority="3" operator="containsText" text="&quot;APENAS 8 ITENS, POR FAVOR&quot;">
      <formula>NOT(ISERROR(SEARCH("""APENAS 8 ITENS, POR FAVOR""",P5)))</formula>
    </cfRule>
    <cfRule type="cellIs" dxfId="3" priority="6" operator="greaterThanOrEqual">
      <formula>9</formula>
    </cfRule>
    <cfRule type="cellIs" dxfId="2" priority="7" operator="greaterThan">
      <formula>9</formula>
    </cfRule>
  </conditionalFormatting>
  <conditionalFormatting sqref="P5:P6 P9:P69">
    <cfRule type="containsText" dxfId="1" priority="5" operator="containsText" text="APENAS 8 ITENS, POR FAVOR">
      <formula>NOT(ISERROR(SEARCH("APENAS 8 ITENS, POR FAVOR",P5)))</formula>
    </cfRule>
  </conditionalFormatting>
  <conditionalFormatting sqref="P5:P6 P9:P69">
    <cfRule type="containsText" dxfId="0" priority="4" operator="containsText" text="APENAS 8 ITENS, POR FAVOR">
      <formula>NOT(ISERROR(SEARCH("APENAS 8 ITENS, POR FAVOR",P5)))</formula>
    </cfRule>
  </conditionalFormatting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Sheet2!$B$3:$B$75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75"/>
  <sheetViews>
    <sheetView workbookViewId="0">
      <selection activeCell="D12" sqref="D12"/>
    </sheetView>
  </sheetViews>
  <sheetFormatPr defaultColWidth="11" defaultRowHeight="15.75" x14ac:dyDescent="0.25"/>
  <cols>
    <col min="2" max="2" width="23.625" customWidth="1"/>
    <col min="3" max="3" width="9.875" customWidth="1"/>
    <col min="11" max="11" width="36" customWidth="1"/>
    <col min="12" max="12" width="8.5" customWidth="1"/>
    <col min="13" max="13" width="11" customWidth="1"/>
    <col min="14" max="14" width="10" customWidth="1"/>
    <col min="15" max="15" width="7.875" customWidth="1"/>
    <col min="16" max="16" width="23.375" customWidth="1"/>
    <col min="17" max="17" width="11.5" customWidth="1"/>
    <col min="18" max="18" width="5.5" customWidth="1"/>
    <col min="19" max="19" width="13.625" customWidth="1"/>
    <col min="20" max="20" width="11" customWidth="1"/>
  </cols>
  <sheetData>
    <row r="2" spans="1:4" x14ac:dyDescent="0.25">
      <c r="A2" t="s">
        <v>24</v>
      </c>
      <c r="B2" t="s">
        <v>26</v>
      </c>
      <c r="D2" t="s">
        <v>25</v>
      </c>
    </row>
    <row r="3" spans="1:4" x14ac:dyDescent="0.25">
      <c r="A3">
        <v>3</v>
      </c>
      <c r="D3" s="9">
        <v>100</v>
      </c>
    </row>
    <row r="4" spans="1:4" x14ac:dyDescent="0.25">
      <c r="A4">
        <v>4</v>
      </c>
      <c r="B4" s="10" t="s">
        <v>27</v>
      </c>
      <c r="C4" s="14">
        <v>5</v>
      </c>
      <c r="D4" s="9">
        <v>80</v>
      </c>
    </row>
    <row r="5" spans="1:4" x14ac:dyDescent="0.25">
      <c r="A5">
        <v>5</v>
      </c>
      <c r="B5" s="10" t="s">
        <v>28</v>
      </c>
      <c r="C5" s="14">
        <v>5</v>
      </c>
      <c r="D5" s="9">
        <v>60</v>
      </c>
    </row>
    <row r="6" spans="1:4" x14ac:dyDescent="0.25">
      <c r="A6">
        <v>6</v>
      </c>
      <c r="B6" s="11" t="s">
        <v>29</v>
      </c>
      <c r="C6" s="14">
        <v>3</v>
      </c>
      <c r="D6" s="9">
        <v>40</v>
      </c>
    </row>
    <row r="7" spans="1:4" x14ac:dyDescent="0.25">
      <c r="A7">
        <v>7</v>
      </c>
      <c r="B7" s="10" t="s">
        <v>30</v>
      </c>
      <c r="C7" s="14">
        <v>4</v>
      </c>
      <c r="D7" s="9">
        <v>20</v>
      </c>
    </row>
    <row r="8" spans="1:4" x14ac:dyDescent="0.25">
      <c r="B8" s="11" t="s">
        <v>31</v>
      </c>
      <c r="C8" s="14">
        <v>3</v>
      </c>
      <c r="D8" s="9">
        <v>10</v>
      </c>
    </row>
    <row r="9" spans="1:4" x14ac:dyDescent="0.25">
      <c r="B9" s="10" t="s">
        <v>32</v>
      </c>
      <c r="C9" s="14">
        <v>4</v>
      </c>
      <c r="D9" s="9">
        <v>5</v>
      </c>
    </row>
    <row r="10" spans="1:4" x14ac:dyDescent="0.25">
      <c r="B10" s="11" t="s">
        <v>33</v>
      </c>
      <c r="C10" s="14">
        <v>3</v>
      </c>
      <c r="D10" s="9">
        <v>100</v>
      </c>
    </row>
    <row r="11" spans="1:4" x14ac:dyDescent="0.25">
      <c r="B11" s="10" t="s">
        <v>34</v>
      </c>
      <c r="C11" s="14">
        <v>3</v>
      </c>
      <c r="D11" s="9">
        <v>75</v>
      </c>
    </row>
    <row r="12" spans="1:4" x14ac:dyDescent="0.25">
      <c r="B12" s="11" t="s">
        <v>35</v>
      </c>
      <c r="C12" s="14">
        <v>5</v>
      </c>
      <c r="D12" s="9">
        <v>50</v>
      </c>
    </row>
    <row r="13" spans="1:4" x14ac:dyDescent="0.25">
      <c r="B13" s="10" t="s">
        <v>36</v>
      </c>
      <c r="C13" s="14">
        <v>4</v>
      </c>
      <c r="D13" s="9">
        <v>25</v>
      </c>
    </row>
    <row r="14" spans="1:4" x14ac:dyDescent="0.25">
      <c r="B14" s="10" t="s">
        <v>37</v>
      </c>
      <c r="C14" s="14">
        <v>3</v>
      </c>
      <c r="D14" s="9">
        <v>0</v>
      </c>
    </row>
    <row r="15" spans="1:4" x14ac:dyDescent="0.25">
      <c r="B15" s="10" t="s">
        <v>38</v>
      </c>
      <c r="C15" s="14">
        <v>5</v>
      </c>
    </row>
    <row r="16" spans="1:4" x14ac:dyDescent="0.25">
      <c r="B16" s="10" t="s">
        <v>39</v>
      </c>
      <c r="C16" s="14">
        <v>5</v>
      </c>
    </row>
    <row r="17" spans="2:3" x14ac:dyDescent="0.25">
      <c r="B17" s="10" t="s">
        <v>40</v>
      </c>
      <c r="C17" s="14">
        <v>4</v>
      </c>
    </row>
    <row r="18" spans="2:3" x14ac:dyDescent="0.25">
      <c r="B18" s="10" t="s">
        <v>41</v>
      </c>
      <c r="C18" s="14">
        <v>7</v>
      </c>
    </row>
    <row r="19" spans="2:3" x14ac:dyDescent="0.25">
      <c r="B19" s="13" t="s">
        <v>42</v>
      </c>
      <c r="C19" s="14">
        <v>5</v>
      </c>
    </row>
    <row r="20" spans="2:3" x14ac:dyDescent="0.25">
      <c r="B20" s="10" t="s">
        <v>43</v>
      </c>
      <c r="C20" s="14">
        <v>5</v>
      </c>
    </row>
    <row r="21" spans="2:3" x14ac:dyDescent="0.25">
      <c r="B21" s="10" t="s">
        <v>44</v>
      </c>
      <c r="C21" s="14">
        <v>5</v>
      </c>
    </row>
    <row r="22" spans="2:3" x14ac:dyDescent="0.25">
      <c r="B22" s="10" t="s">
        <v>45</v>
      </c>
      <c r="C22" s="14">
        <v>5</v>
      </c>
    </row>
    <row r="23" spans="2:3" x14ac:dyDescent="0.25">
      <c r="B23" s="10" t="s">
        <v>46</v>
      </c>
      <c r="C23" s="14">
        <v>4</v>
      </c>
    </row>
    <row r="24" spans="2:3" x14ac:dyDescent="0.25">
      <c r="B24" s="10" t="s">
        <v>47</v>
      </c>
      <c r="C24" s="14">
        <v>5</v>
      </c>
    </row>
    <row r="25" spans="2:3" x14ac:dyDescent="0.25">
      <c r="B25" s="13" t="s">
        <v>48</v>
      </c>
      <c r="C25" s="14">
        <v>5</v>
      </c>
    </row>
    <row r="26" spans="2:3" x14ac:dyDescent="0.25">
      <c r="B26" s="10" t="s">
        <v>49</v>
      </c>
      <c r="C26" s="14">
        <v>4</v>
      </c>
    </row>
    <row r="27" spans="2:3" x14ac:dyDescent="0.25">
      <c r="B27" s="11" t="s">
        <v>50</v>
      </c>
      <c r="C27" s="14">
        <v>4</v>
      </c>
    </row>
    <row r="28" spans="2:3" x14ac:dyDescent="0.25">
      <c r="B28" s="10" t="s">
        <v>51</v>
      </c>
      <c r="C28" s="14">
        <v>6</v>
      </c>
    </row>
    <row r="29" spans="2:3" x14ac:dyDescent="0.25">
      <c r="B29" s="10" t="s">
        <v>52</v>
      </c>
      <c r="C29" s="14">
        <v>6</v>
      </c>
    </row>
    <row r="30" spans="2:3" x14ac:dyDescent="0.25">
      <c r="B30" s="10" t="s">
        <v>53</v>
      </c>
      <c r="C30" s="14">
        <v>6</v>
      </c>
    </row>
    <row r="31" spans="2:3" x14ac:dyDescent="0.25">
      <c r="B31" s="10" t="s">
        <v>54</v>
      </c>
      <c r="C31" s="14">
        <v>4</v>
      </c>
    </row>
    <row r="32" spans="2:3" x14ac:dyDescent="0.25">
      <c r="B32" s="10" t="s">
        <v>55</v>
      </c>
      <c r="C32" s="14">
        <v>6</v>
      </c>
    </row>
    <row r="33" spans="2:3" x14ac:dyDescent="0.25">
      <c r="B33" s="10" t="s">
        <v>56</v>
      </c>
      <c r="C33" s="14">
        <v>5</v>
      </c>
    </row>
    <row r="34" spans="2:3" x14ac:dyDescent="0.25">
      <c r="B34" s="10" t="s">
        <v>57</v>
      </c>
      <c r="C34" s="14">
        <v>4</v>
      </c>
    </row>
    <row r="35" spans="2:3" x14ac:dyDescent="0.25">
      <c r="B35" s="10" t="s">
        <v>58</v>
      </c>
      <c r="C35" s="14">
        <v>5</v>
      </c>
    </row>
    <row r="36" spans="2:3" x14ac:dyDescent="0.25">
      <c r="B36" s="10" t="s">
        <v>59</v>
      </c>
      <c r="C36" s="14">
        <v>7</v>
      </c>
    </row>
    <row r="37" spans="2:3" x14ac:dyDescent="0.25">
      <c r="B37" s="10" t="s">
        <v>60</v>
      </c>
      <c r="C37" s="14">
        <v>5</v>
      </c>
    </row>
    <row r="38" spans="2:3" x14ac:dyDescent="0.25">
      <c r="B38" s="10" t="s">
        <v>61</v>
      </c>
      <c r="C38" s="14">
        <v>3</v>
      </c>
    </row>
    <row r="39" spans="2:3" x14ac:dyDescent="0.25">
      <c r="B39" s="11" t="s">
        <v>62</v>
      </c>
      <c r="C39" s="14">
        <v>5</v>
      </c>
    </row>
    <row r="40" spans="2:3" x14ac:dyDescent="0.25">
      <c r="B40" s="10" t="s">
        <v>63</v>
      </c>
      <c r="C40" s="14">
        <v>5</v>
      </c>
    </row>
    <row r="41" spans="2:3" x14ac:dyDescent="0.25">
      <c r="B41" s="11" t="s">
        <v>64</v>
      </c>
      <c r="C41" s="14">
        <v>4</v>
      </c>
    </row>
    <row r="42" spans="2:3" x14ac:dyDescent="0.25">
      <c r="B42" s="10" t="s">
        <v>65</v>
      </c>
      <c r="C42" s="14">
        <v>5</v>
      </c>
    </row>
    <row r="43" spans="2:3" x14ac:dyDescent="0.25">
      <c r="B43" s="10" t="s">
        <v>66</v>
      </c>
      <c r="C43" s="14">
        <v>5</v>
      </c>
    </row>
    <row r="44" spans="2:3" x14ac:dyDescent="0.25">
      <c r="B44" s="10" t="s">
        <v>67</v>
      </c>
      <c r="C44" s="14">
        <v>4</v>
      </c>
    </row>
    <row r="45" spans="2:3" x14ac:dyDescent="0.25">
      <c r="B45" s="10" t="s">
        <v>68</v>
      </c>
      <c r="C45" s="14">
        <v>5</v>
      </c>
    </row>
    <row r="46" spans="2:3" x14ac:dyDescent="0.25">
      <c r="B46" s="10" t="s">
        <v>69</v>
      </c>
      <c r="C46" s="14">
        <v>5</v>
      </c>
    </row>
    <row r="47" spans="2:3" x14ac:dyDescent="0.25">
      <c r="B47" s="11" t="s">
        <v>70</v>
      </c>
      <c r="C47" s="14">
        <v>3</v>
      </c>
    </row>
    <row r="48" spans="2:3" x14ac:dyDescent="0.25">
      <c r="B48" s="10" t="s">
        <v>71</v>
      </c>
      <c r="C48" s="14">
        <v>6</v>
      </c>
    </row>
    <row r="49" spans="2:3" x14ac:dyDescent="0.25">
      <c r="B49" s="11" t="s">
        <v>72</v>
      </c>
      <c r="C49" s="14">
        <v>4</v>
      </c>
    </row>
    <row r="50" spans="2:3" x14ac:dyDescent="0.25">
      <c r="B50" s="10" t="s">
        <v>73</v>
      </c>
      <c r="C50" s="14">
        <v>4</v>
      </c>
    </row>
    <row r="51" spans="2:3" x14ac:dyDescent="0.25">
      <c r="B51" s="10" t="s">
        <v>74</v>
      </c>
      <c r="C51" s="14">
        <v>6</v>
      </c>
    </row>
    <row r="52" spans="2:3" x14ac:dyDescent="0.25">
      <c r="B52" s="10" t="s">
        <v>75</v>
      </c>
      <c r="C52" s="14">
        <v>4</v>
      </c>
    </row>
    <row r="53" spans="2:3" x14ac:dyDescent="0.25">
      <c r="B53" s="11" t="s">
        <v>76</v>
      </c>
      <c r="C53" s="14">
        <v>5</v>
      </c>
    </row>
    <row r="54" spans="2:3" x14ac:dyDescent="0.25">
      <c r="B54" s="10" t="s">
        <v>77</v>
      </c>
      <c r="C54" s="14">
        <v>5</v>
      </c>
    </row>
    <row r="55" spans="2:3" x14ac:dyDescent="0.25">
      <c r="B55" s="10" t="s">
        <v>78</v>
      </c>
      <c r="C55" s="14">
        <v>6</v>
      </c>
    </row>
    <row r="56" spans="2:3" x14ac:dyDescent="0.25">
      <c r="B56" s="10" t="s">
        <v>79</v>
      </c>
      <c r="C56" s="14">
        <v>5</v>
      </c>
    </row>
    <row r="57" spans="2:3" x14ac:dyDescent="0.25">
      <c r="B57" s="10" t="s">
        <v>80</v>
      </c>
      <c r="C57" s="14">
        <v>4</v>
      </c>
    </row>
    <row r="58" spans="2:3" x14ac:dyDescent="0.25">
      <c r="B58" s="13" t="s">
        <v>81</v>
      </c>
      <c r="C58" s="14">
        <v>4</v>
      </c>
    </row>
    <row r="59" spans="2:3" x14ac:dyDescent="0.25">
      <c r="B59" s="10" t="s">
        <v>82</v>
      </c>
      <c r="C59" s="14">
        <v>4</v>
      </c>
    </row>
    <row r="60" spans="2:3" x14ac:dyDescent="0.25">
      <c r="B60" s="13" t="s">
        <v>83</v>
      </c>
      <c r="C60" s="14">
        <v>3</v>
      </c>
    </row>
    <row r="61" spans="2:3" x14ac:dyDescent="0.25">
      <c r="B61" s="10" t="s">
        <v>84</v>
      </c>
      <c r="C61" s="14">
        <v>5</v>
      </c>
    </row>
    <row r="62" spans="2:3" x14ac:dyDescent="0.25">
      <c r="B62" s="10" t="s">
        <v>85</v>
      </c>
      <c r="C62" s="14">
        <v>4</v>
      </c>
    </row>
    <row r="63" spans="2:3" x14ac:dyDescent="0.25">
      <c r="B63" s="10" t="s">
        <v>86</v>
      </c>
      <c r="C63" s="14">
        <v>4</v>
      </c>
    </row>
    <row r="64" spans="2:3" x14ac:dyDescent="0.25">
      <c r="B64" s="10" t="s">
        <v>87</v>
      </c>
      <c r="C64" s="14">
        <v>3</v>
      </c>
    </row>
    <row r="65" spans="2:3" x14ac:dyDescent="0.25">
      <c r="B65" s="11" t="s">
        <v>88</v>
      </c>
      <c r="C65" s="14">
        <v>4</v>
      </c>
    </row>
    <row r="66" spans="2:3" x14ac:dyDescent="0.25">
      <c r="B66" s="10" t="s">
        <v>89</v>
      </c>
      <c r="C66" s="14">
        <v>4</v>
      </c>
    </row>
    <row r="67" spans="2:3" x14ac:dyDescent="0.25">
      <c r="B67" s="10" t="s">
        <v>90</v>
      </c>
      <c r="C67" s="14">
        <v>7</v>
      </c>
    </row>
    <row r="68" spans="2:3" x14ac:dyDescent="0.25">
      <c r="B68" s="10" t="s">
        <v>91</v>
      </c>
      <c r="C68" s="14">
        <v>4</v>
      </c>
    </row>
    <row r="69" spans="2:3" x14ac:dyDescent="0.25">
      <c r="B69" s="10" t="s">
        <v>92</v>
      </c>
      <c r="C69" s="14">
        <v>5</v>
      </c>
    </row>
    <row r="70" spans="2:3" x14ac:dyDescent="0.25">
      <c r="B70" s="10" t="s">
        <v>93</v>
      </c>
      <c r="C70" s="14">
        <v>5</v>
      </c>
    </row>
    <row r="71" spans="2:3" x14ac:dyDescent="0.25">
      <c r="B71" s="10" t="s">
        <v>94</v>
      </c>
      <c r="C71" s="14">
        <v>3</v>
      </c>
    </row>
    <row r="72" spans="2:3" x14ac:dyDescent="0.25">
      <c r="B72" s="11" t="s">
        <v>95</v>
      </c>
      <c r="C72" s="14">
        <v>3</v>
      </c>
    </row>
    <row r="73" spans="2:3" x14ac:dyDescent="0.25">
      <c r="B73" s="10" t="s">
        <v>96</v>
      </c>
      <c r="C73" s="14">
        <v>3</v>
      </c>
    </row>
    <row r="74" spans="2:3" x14ac:dyDescent="0.25">
      <c r="B74" s="10" t="s">
        <v>97</v>
      </c>
      <c r="C74" s="14">
        <v>5</v>
      </c>
    </row>
    <row r="75" spans="2:3" x14ac:dyDescent="0.25">
      <c r="B75" s="12" t="s">
        <v>98</v>
      </c>
      <c r="C75" s="14">
        <v>4</v>
      </c>
    </row>
  </sheetData>
  <sheetProtection algorithmName="SHA-512" hashValue="QRu4qkI5k6F3rGkaBmIQxk3v5aXdoyvzuwsZOGNVzuHXC5zP06O1YmRR3FjU5B4nRkeWdhhDJvspJ51330hViA==" saltValue="v6UWYOl+DcqmZJLcT4Wv4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Sheet1</vt:lpstr>
      <vt:lpstr>Sheet2</vt:lpstr>
      <vt:lpstr>Notas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Rodacki</dc:creator>
  <cp:lastModifiedBy>PRPPG</cp:lastModifiedBy>
  <dcterms:created xsi:type="dcterms:W3CDTF">2017-12-21T09:49:21Z</dcterms:created>
  <dcterms:modified xsi:type="dcterms:W3CDTF">2018-08-23T16:51:55Z</dcterms:modified>
</cp:coreProperties>
</file>